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16" yWindow="90" windowWidth="15480" windowHeight="11640" activeTab="1"/>
  </bookViews>
  <sheets>
    <sheet name="2011特定健診実施状況" sheetId="1" r:id="rId1"/>
    <sheet name="がん検診" sheetId="2" r:id="rId2"/>
    <sheet name="08～11特定健診受診率" sheetId="3" r:id="rId3"/>
  </sheets>
  <definedNames>
    <definedName name="_xlnm.Print_Titles" localSheetId="0">'2011特定健診実施状況'!$1:$4</definedName>
    <definedName name="_xlnm.Print_Titles" localSheetId="1">'がん検診'!$A:$A,'がん検診'!$1:$3</definedName>
  </definedNames>
  <calcPr fullCalcOnLoad="1"/>
</workbook>
</file>

<file path=xl/sharedStrings.xml><?xml version="1.0" encoding="utf-8"?>
<sst xmlns="http://schemas.openxmlformats.org/spreadsheetml/2006/main" count="649" uniqueCount="296">
  <si>
    <t>一般会計に占める予算割合</t>
  </si>
  <si>
    <t>大阪市</t>
  </si>
  <si>
    <t>豊中市</t>
  </si>
  <si>
    <t>池田市</t>
  </si>
  <si>
    <t>豊能町</t>
  </si>
  <si>
    <t>能勢町</t>
  </si>
  <si>
    <t>箕面市</t>
  </si>
  <si>
    <t>高槻市</t>
  </si>
  <si>
    <t>島本町</t>
  </si>
  <si>
    <t>茨木市</t>
  </si>
  <si>
    <t>吹田市</t>
  </si>
  <si>
    <t>摂津市</t>
  </si>
  <si>
    <t>守口市</t>
  </si>
  <si>
    <t>門真市</t>
  </si>
  <si>
    <t>大東市</t>
  </si>
  <si>
    <t>寝屋川市</t>
  </si>
  <si>
    <t>枚方市</t>
  </si>
  <si>
    <t>交野市</t>
  </si>
  <si>
    <t>東大阪市</t>
  </si>
  <si>
    <t>八尾市</t>
  </si>
  <si>
    <t>柏原市</t>
  </si>
  <si>
    <t>松原市</t>
  </si>
  <si>
    <t>羽曳野市</t>
  </si>
  <si>
    <t>藤井寺市</t>
  </si>
  <si>
    <t>大阪狭山市</t>
  </si>
  <si>
    <t>富田林市</t>
  </si>
  <si>
    <t>太子町</t>
  </si>
  <si>
    <t>河南町</t>
  </si>
  <si>
    <t>千早赤阪村</t>
  </si>
  <si>
    <t>河内長野市</t>
  </si>
  <si>
    <t>堺市</t>
  </si>
  <si>
    <t>和泉市</t>
  </si>
  <si>
    <t>高石市</t>
  </si>
  <si>
    <t>泉大津市</t>
  </si>
  <si>
    <t>忠岡町</t>
  </si>
  <si>
    <t>岸和田市</t>
  </si>
  <si>
    <t>貝塚市</t>
  </si>
  <si>
    <t>泉佐野市</t>
  </si>
  <si>
    <t>田尻町</t>
  </si>
  <si>
    <t>熊取町</t>
  </si>
  <si>
    <t>泉南市</t>
  </si>
  <si>
    <t>阪南市</t>
  </si>
  <si>
    <t>岬町</t>
  </si>
  <si>
    <t>実施時期</t>
  </si>
  <si>
    <t>健診項目</t>
  </si>
  <si>
    <t>国基準のみ</t>
  </si>
  <si>
    <t>追加項目</t>
  </si>
  <si>
    <t>実施形態</t>
  </si>
  <si>
    <t>個別</t>
  </si>
  <si>
    <t>集団</t>
  </si>
  <si>
    <t>受診率</t>
  </si>
  <si>
    <t>心電図</t>
  </si>
  <si>
    <t>尿酸</t>
  </si>
  <si>
    <t>尿潜血</t>
  </si>
  <si>
    <t>費用負担（円）</t>
  </si>
  <si>
    <t>胃がん</t>
  </si>
  <si>
    <t>費用（円）</t>
  </si>
  <si>
    <t>大腸がん</t>
  </si>
  <si>
    <t>肺がん</t>
  </si>
  <si>
    <t>乳がん</t>
  </si>
  <si>
    <t>子宮がん</t>
  </si>
  <si>
    <t>その他健診</t>
  </si>
  <si>
    <t>助成額</t>
  </si>
  <si>
    <t>一人当助成額</t>
  </si>
  <si>
    <t>胸部Ｘ腺</t>
  </si>
  <si>
    <t>国保加入世帯数</t>
  </si>
  <si>
    <t>総額</t>
  </si>
  <si>
    <t>1世帯当</t>
  </si>
  <si>
    <t>順位</t>
  </si>
  <si>
    <t>有</t>
  </si>
  <si>
    <t>無</t>
  </si>
  <si>
    <t>尿ｳﾛﾋﾞﾘﾉｰｹﾞﾝ</t>
  </si>
  <si>
    <t>合　　計</t>
  </si>
  <si>
    <t>有
無</t>
  </si>
  <si>
    <t>総コレステロール</t>
  </si>
  <si>
    <t>ｸﾚｱﾁﾆﾝ</t>
  </si>
  <si>
    <t>eーＧＦＲ</t>
  </si>
  <si>
    <t>白血球血小板</t>
  </si>
  <si>
    <t>一般会計予算規模</t>
  </si>
  <si>
    <t>四條畷市</t>
  </si>
  <si>
    <t>2008年度</t>
  </si>
  <si>
    <t>2009年度</t>
  </si>
  <si>
    <t>2010年度</t>
  </si>
  <si>
    <t>平均</t>
  </si>
  <si>
    <t>2008～2011特定健診受診率の推移</t>
  </si>
  <si>
    <t>201205大阪社保協調査</t>
  </si>
  <si>
    <t>2012.05大阪社保協調査</t>
  </si>
  <si>
    <t>2011年度目標</t>
  </si>
  <si>
    <t>2011年度達成</t>
  </si>
  <si>
    <t>2011年度決算</t>
  </si>
  <si>
    <t>2011年度</t>
  </si>
  <si>
    <t>11.6～11.12</t>
  </si>
  <si>
    <t>○</t>
  </si>
  <si>
    <t>眼底検診</t>
  </si>
  <si>
    <t>無料</t>
  </si>
  <si>
    <t>2012年度予算</t>
  </si>
  <si>
    <t>2011年度
決算</t>
  </si>
  <si>
    <t>2012年度
予算</t>
  </si>
  <si>
    <t>2011年度利用者</t>
  </si>
  <si>
    <t>助成条件等</t>
  </si>
  <si>
    <t>11.6～12.2</t>
  </si>
  <si>
    <t>国保加入者のみ</t>
  </si>
  <si>
    <t>11.06～12.12</t>
  </si>
  <si>
    <t>11.4～12.3</t>
  </si>
  <si>
    <t>11.6～12.3</t>
  </si>
  <si>
    <t>国保給付開始から1年以上経過した30歳以上75歳未満で滞納していない方に半額（上限25,000）を助成</t>
  </si>
  <si>
    <t>11.06～12.3</t>
  </si>
  <si>
    <t>国保加入者のみ　50％助成</t>
  </si>
  <si>
    <t>○</t>
  </si>
  <si>
    <t>※堺市は65歳以上及び市民税非課税世帯の方は無料</t>
  </si>
  <si>
    <t>500※</t>
  </si>
  <si>
    <t>11.5～12.3</t>
  </si>
  <si>
    <t>○</t>
  </si>
  <si>
    <t>11.4～12.3</t>
  </si>
  <si>
    <t>国保加入者のみ
42,000のうち30,500以内を助成</t>
  </si>
  <si>
    <t>※八尾市は65歳以上及び40歳～64歳で市民税非課税世帯の人は無料</t>
  </si>
  <si>
    <t>1,000※</t>
  </si>
  <si>
    <t>11.6～12.3</t>
  </si>
  <si>
    <t>700※</t>
  </si>
  <si>
    <t>国保加入者のみ
前月納期分までの保険料完納者　上限20,000</t>
  </si>
  <si>
    <t>※豊中市は70歳以上無料。非課税世帯と生活保護世帯に減免制度あり。</t>
  </si>
  <si>
    <t>※豊能町は生活保護世帯は無料</t>
  </si>
  <si>
    <t>集団：  500
個別：1,000※</t>
  </si>
  <si>
    <t>※寝屋川市は非課税世帯、70歳以上は免除</t>
  </si>
  <si>
    <t>11.6～11.12</t>
  </si>
  <si>
    <t>○</t>
  </si>
  <si>
    <t>11.5～12.3</t>
  </si>
  <si>
    <t>※河南町の心電図、眼底健診は本人の希望、医師の指示により実施</t>
  </si>
  <si>
    <t>11.4～12.3</t>
  </si>
  <si>
    <t>国保加入者のみ
30,000助成</t>
  </si>
  <si>
    <t>11.7～12.3</t>
  </si>
  <si>
    <t>700※</t>
  </si>
  <si>
    <t>※大東市は70歳以上、国保世帯で市民税非課税世帯及び重度障害者の方は無料</t>
  </si>
  <si>
    <t>国保加入者のみ20,000助成</t>
  </si>
  <si>
    <t>11.4～12.3</t>
  </si>
  <si>
    <t>○</t>
  </si>
  <si>
    <t>資格国保加入者のみ</t>
  </si>
  <si>
    <t>11.6～12.11</t>
  </si>
  <si>
    <t>11.4～11.11</t>
  </si>
  <si>
    <t>国保加入者のみ
38,000のうち26,000を補助</t>
  </si>
  <si>
    <t>胃、肺、大腸がん</t>
  </si>
  <si>
    <t>※貝塚市は生保、非課税世帯、70歳以上は無料</t>
  </si>
  <si>
    <t>骨粗鬆検診（1,000）　子宮頸部体部がんセット（1,000）</t>
  </si>
  <si>
    <t>可能</t>
  </si>
  <si>
    <t>無料
500
700</t>
  </si>
  <si>
    <t>無料
500</t>
  </si>
  <si>
    <t>無料
1,000
1,200</t>
  </si>
  <si>
    <t>無料
400
500</t>
  </si>
  <si>
    <t>※島本町は国民健康保険加入者、生活保護の方は無料。その他の方は一部自己負担が必要。</t>
  </si>
  <si>
    <t>前立腺がん（600）4.9%</t>
  </si>
  <si>
    <t>医療機関によって違う</t>
  </si>
  <si>
    <t>総合がん検診（3,500～7,000）　前立腺がん検診（300～1,000）</t>
  </si>
  <si>
    <t>前立腺がん（500）</t>
  </si>
  <si>
    <t>肺がん</t>
  </si>
  <si>
    <t>肺がん検診、大腸がん検診</t>
  </si>
  <si>
    <t>胃がん、大腸がん、肺がん</t>
  </si>
  <si>
    <t>乳がん視触診（500）</t>
  </si>
  <si>
    <t>胃がん（集団検診時のみ）、肺がん、大腸がん</t>
  </si>
  <si>
    <t>集団検診時は可能
個別検診時は医療機関による</t>
  </si>
  <si>
    <t>前立腺がん（1,000）
肝炎ウィルス（1,000）</t>
  </si>
  <si>
    <t>肺・胃・大腸がん（委託先の施設）、大腸がん（大東、四條畷医師会会員の病院）</t>
  </si>
  <si>
    <t>大腸がん、子宮がん、前立腺がん腫瘍マーカー検査、肺がん</t>
  </si>
  <si>
    <t>前立腺がん腫瘍マーカー検査（500）</t>
  </si>
  <si>
    <t>不可能
がん検診は集団検診、特定検診は個別検診のため</t>
  </si>
  <si>
    <t>※千早赤阪村は国の指針の通り、対象者（大腸、乳、子宮）には無料のクーポン券を発行。</t>
  </si>
  <si>
    <t>乳がん、子宮がんの個別検診の場合で医療機関によっては可
40歳、50歳の節目健診にて胃・肺・大腸がん検診と同時可能</t>
  </si>
  <si>
    <t>胃がん、大腸がん、乳がん、子宮頸がん（医療機関による）</t>
  </si>
  <si>
    <t>子宮がん検診、大腸がん検診は特定検診を委託している医療機関で同時受診が可能</t>
  </si>
  <si>
    <t>前立腺がん（個別検診）50歳以上の男性（500）7.6%</t>
  </si>
  <si>
    <t>無料
300</t>
  </si>
  <si>
    <t>子宮がん、肺がん、前立腺がん、乳がん（視触診のみ）</t>
  </si>
  <si>
    <t>前立腺がん（300）</t>
  </si>
  <si>
    <t>集団健診：大腸・肺・胃・前立腺がん　個別健診：大腸・前立腺がん</t>
  </si>
  <si>
    <t>前立腺がん検診（500）</t>
  </si>
  <si>
    <t>大腸がん、子宮がん、乳がん、肺がん（一部医療機関で可能）</t>
  </si>
  <si>
    <t>国保加入者で満30歳以上　人間ドック脳ドックの費用額の7割を助成</t>
  </si>
  <si>
    <t>集団検診の胃・乳・子宮がん検診は不可</t>
  </si>
  <si>
    <t>前立腺がん（個別のみ500）18.9%</t>
  </si>
  <si>
    <t>無料
400</t>
  </si>
  <si>
    <t>国保加入者は集団検診で全部のがん検診と同時受診可能
個別健診では医療機関による</t>
  </si>
  <si>
    <t>胃がん・大腸がん・肺がん・乳がん（集団検診）</t>
  </si>
  <si>
    <t>子宮がん・乳がん（個別検診）</t>
  </si>
  <si>
    <t>胃がん、大腸がん、乳がん、子宮がん</t>
  </si>
  <si>
    <t>肝炎、骨粗鬆</t>
  </si>
  <si>
    <t>肺がん、前立腺がん
一部可（胃・大腸・乳がん）</t>
  </si>
  <si>
    <t>前立腺がん（500）　29.8%</t>
  </si>
  <si>
    <t>一部医療機関で可能。肺がんは集団検診のみのため不可。</t>
  </si>
  <si>
    <t>乳がん視触診単独（無料）</t>
  </si>
  <si>
    <t>肺がん（集団のみ）、乳がん（集団の一部）、大腸がん（個別、集団共に）、胃がん（集団の一部と個別）</t>
  </si>
  <si>
    <t>肝炎ウィルス検診（500）、胸部CT検診（1,200）</t>
  </si>
  <si>
    <t>前立腺がん（1,000）</t>
  </si>
  <si>
    <t>前立腺がん（無料）</t>
  </si>
  <si>
    <t>肺がん、子宮がん（集団検診）
大腸がん（個別検診）</t>
  </si>
  <si>
    <t>肺がん、前立腺がん</t>
  </si>
  <si>
    <t>前立腺がん（1,500）</t>
  </si>
  <si>
    <t>不可能
全市民対象ではなく、特定検診だと対象者が限られるため</t>
  </si>
  <si>
    <t>無料
700
2,000</t>
  </si>
  <si>
    <t>11.6～11.12</t>
  </si>
  <si>
    <t>○</t>
  </si>
  <si>
    <t>11.7～12.3</t>
  </si>
  <si>
    <t>700※</t>
  </si>
  <si>
    <t>※四條畷市は70歳以上、市民税非課税世帯、身体障がい者手帳1、2級、療育手帳A、精神障がい者福祉手帳1級の方は無料</t>
  </si>
  <si>
    <t>11.5～12.2</t>
  </si>
  <si>
    <t>11.4～12.3</t>
  </si>
  <si>
    <t>○</t>
  </si>
  <si>
    <t>国保加入1年以上、30歳以上で国保料完納世帯　20,000助成</t>
  </si>
  <si>
    <t>国保加入1年以上、30歳以上で国保料完納者に1/2助成</t>
  </si>
  <si>
    <t>11.4～12.3</t>
  </si>
  <si>
    <t>○</t>
  </si>
  <si>
    <t>11.5～12.3</t>
  </si>
  <si>
    <t>○</t>
  </si>
  <si>
    <t>11.4～12.3</t>
  </si>
  <si>
    <t>○</t>
  </si>
  <si>
    <t>11.5～12.3</t>
  </si>
  <si>
    <t>11.5～12.3</t>
  </si>
  <si>
    <t>○</t>
  </si>
  <si>
    <t>集団：1,000
個別：1,500</t>
  </si>
  <si>
    <t>35歳以上75歳未満の国保加入者に対して上限30,000助成</t>
  </si>
  <si>
    <t>子宮がん</t>
  </si>
  <si>
    <t>前立腺がん（500）、乳がんエコー（500）</t>
  </si>
  <si>
    <t>大腸がん、乳がん、子宮がん</t>
  </si>
  <si>
    <t>11.4～12.3</t>
  </si>
  <si>
    <t>集団：1,200
個別：1,500※</t>
  </si>
  <si>
    <t>※岬町は70歳以上は無料</t>
  </si>
  <si>
    <t>国保加入者のみ
人間ドック・脳ドック各40,000を上限に助成</t>
  </si>
  <si>
    <t>国保加入者のみ
人間ドック30,000　脳・肺ドック20,000</t>
  </si>
  <si>
    <t>未定</t>
  </si>
  <si>
    <t>特定健診と
同時受診</t>
  </si>
  <si>
    <t>胃・大腸・肺・子宮がん</t>
  </si>
  <si>
    <t>集団：胃、肺がん
個別：受診可能の医院あり</t>
  </si>
  <si>
    <t>骨粗鬆検診（1,000）</t>
  </si>
  <si>
    <t>○</t>
  </si>
  <si>
    <t>11.4～12.3</t>
  </si>
  <si>
    <t>無料
600※</t>
  </si>
  <si>
    <t>※大阪市は詳細な検診項目は600円必要。ただし70歳以上、老人医療費助成対象者、市民税非課税世帯の方は免除。</t>
  </si>
  <si>
    <t>※大阪市は健診委託料のみ</t>
  </si>
  <si>
    <t>2011年度ガン検診実施状況調査　大阪社保協2012.05現在</t>
  </si>
  <si>
    <t>国保加入者のみ7割助成
助成額上限人間ドック30,000　脳ドック22,000</t>
  </si>
  <si>
    <t>7割助成（オプションは含まない）
国保加入1年以上満30歳以上保険料完納　最近内臓、脳疾患の治療を受けていないこと</t>
  </si>
  <si>
    <t>国保加入者のみ
個人負担額が人間ドック10,000　人間ドック・脳ドック20,000</t>
  </si>
  <si>
    <t>国保加入者のみ
人間ドック25,000円助成、脳ドック10,000円助成</t>
  </si>
  <si>
    <t>国保加入者のみ
契約医療機関が検査項目を設定　25,000助成</t>
  </si>
  <si>
    <t>30歳以上の国保被保険者で保険税完納世帯の方。
費用の半額を助成（上限18,500）</t>
  </si>
  <si>
    <t>国保加入者のみ　5割助成（オプション除く）</t>
  </si>
  <si>
    <t>2011年度特定健診実施内容一覧</t>
  </si>
  <si>
    <t>集団では肺・胃・大腸がんが可能
個別は場合による</t>
  </si>
  <si>
    <t>集団検診時のみ
個別では一部医療機関で子宮・乳がんが可能</t>
  </si>
  <si>
    <t>前立腺がん（無料）50歳以上の男性</t>
  </si>
  <si>
    <t>※四條畷市は今年度中に肺・胃・大腸・子宮・乳がんを委託できる施設が完成の予定</t>
  </si>
  <si>
    <t>不可能
市内医療機関が限られており、がん検診の実施が均一にできない</t>
  </si>
  <si>
    <t>11.5～12.2</t>
  </si>
  <si>
    <t>○</t>
  </si>
  <si>
    <t>11.5～12.2</t>
  </si>
  <si>
    <t>○</t>
  </si>
  <si>
    <t xml:space="preserve">30歳以上の国保加入者のみ
</t>
  </si>
  <si>
    <t>30歳以上の国保加入者のみ</t>
  </si>
  <si>
    <t>人間ドック助成</t>
  </si>
  <si>
    <t>30歳以上の国保加入者に、りんくう総合医療センターでの受診に限り個人負担13,000で受診</t>
  </si>
  <si>
    <t>500
1,500</t>
  </si>
  <si>
    <t>500～
1,500</t>
  </si>
  <si>
    <t>600～
1,000</t>
  </si>
  <si>
    <t>500～
4,000</t>
  </si>
  <si>
    <t>500～
1,000</t>
  </si>
  <si>
    <t>700～
2,200</t>
  </si>
  <si>
    <t>300～
1,500</t>
  </si>
  <si>
    <t>800～
2,700</t>
  </si>
  <si>
    <t>500～
3,000</t>
  </si>
  <si>
    <t>200～
600</t>
  </si>
  <si>
    <t>100～
800</t>
  </si>
  <si>
    <t>300～
1,300</t>
  </si>
  <si>
    <t>500～
2,400</t>
  </si>
  <si>
    <t>100
500</t>
  </si>
  <si>
    <t>300～
800</t>
  </si>
  <si>
    <t>100～
1,000</t>
  </si>
  <si>
    <t>400～
800</t>
  </si>
  <si>
    <t>胃・大腸・肺・前立腺がん</t>
  </si>
  <si>
    <t>前立腺がん（2,000）</t>
  </si>
  <si>
    <t>700
1,000</t>
  </si>
  <si>
    <t>100
400</t>
  </si>
  <si>
    <t>1,200
1,500</t>
  </si>
  <si>
    <t>500
1,000</t>
  </si>
  <si>
    <t>200～
700</t>
  </si>
  <si>
    <t>700～
1,000</t>
  </si>
  <si>
    <t>2,000
700</t>
  </si>
  <si>
    <t>500
2,000</t>
  </si>
  <si>
    <t>600
1,500</t>
  </si>
  <si>
    <t>100
1,000</t>
  </si>
  <si>
    <t>6.5%
20.5%</t>
  </si>
  <si>
    <t>1,000
2,000</t>
  </si>
  <si>
    <t>400～900</t>
  </si>
  <si>
    <t>800
3,300</t>
  </si>
  <si>
    <t>1,000
1,300</t>
  </si>
  <si>
    <t>800～
2,000</t>
  </si>
  <si>
    <t>※大阪市は費用負担総合コース14,000円（11,000円）重点コース8,000円（4,000円）※45歳（昭和41年生）無料〔注　（　）内は特定検診と同時受診の場合〕</t>
  </si>
  <si>
    <t>30歳以上の国保加入者に対して上限30,000</t>
  </si>
  <si>
    <t>国保加入者のみ
特定健診対象者のうち特定健診検査項目を含む人間ドックを受診した者に対し一律6,000（要申請）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</si>
</sst>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Red]&quot;\&quot;&quot;\&quot;&quot;\&quot;\!\!\-#,##0"/>
    <numFmt numFmtId="178" formatCode="&quot;\&quot;#,##0.00;[Red]&quot;\&quot;&quot;\&quot;&quot;\&quot;\!\!\-#,##0.00"/>
    <numFmt numFmtId="179" formatCode="#,##0.0;[Red]\-#,##0.0"/>
  </numFmts>
  <fonts count="33">
    <font>
      <sz val="11"/>
      <color indexed="8"/>
      <name val="ＭＳ Ｐゴシック"/>
      <family val="3"/>
    </font>
    <font>
      <sz val="6"/>
      <name val="ＭＳ Ｐゴシック"/>
      <family val="3"/>
    </font>
    <font>
      <sz val="16"/>
      <color indexed="8"/>
      <name val="ＭＳ Ｐゴシック"/>
      <family val="3"/>
    </font>
    <font>
      <u val="single"/>
      <sz val="11"/>
      <color indexed="12"/>
      <name val="ＭＳ Ｐゴシック"/>
      <family val="3"/>
    </font>
    <font>
      <u val="single"/>
      <sz val="11"/>
      <color indexed="36"/>
      <name val="ＭＳ Ｐゴシック"/>
      <family val="3"/>
    </font>
    <font>
      <sz val="11"/>
      <name val="ＭＳ Ｐゴシック"/>
      <family val="3"/>
    </font>
    <font>
      <sz val="10"/>
      <color indexed="8"/>
      <name val="ＭＳ Ｐゴシック"/>
      <family val="3"/>
    </font>
    <font>
      <b/>
      <sz val="14"/>
      <color indexed="8"/>
      <name val="ＭＳ Ｐゴシック"/>
      <family val="3"/>
    </font>
    <font>
      <b/>
      <sz val="18"/>
      <color indexed="56"/>
      <name val="ＭＳ Ｐゴシック"/>
      <family val="3"/>
    </font>
    <font>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8"/>
      <color indexed="8"/>
      <name val="ＭＳ Ｐゴシック"/>
      <family val="3"/>
    </font>
    <font>
      <sz val="10"/>
      <color indexed="8"/>
      <name val="ＭＳ Ｐ明朝"/>
      <family val="1"/>
    </font>
    <font>
      <sz val="9"/>
      <color indexed="8"/>
      <name val="ＭＳ Ｐゴシック"/>
      <family val="3"/>
    </font>
    <font>
      <b/>
      <sz val="14"/>
      <color indexed="8"/>
      <name val="ＭＳ Ｐ明朝"/>
      <family val="1"/>
    </font>
    <font>
      <sz val="18"/>
      <color indexed="8"/>
      <name val="ＭＳ Ｐ明朝"/>
      <family val="1"/>
    </font>
    <font>
      <sz val="11"/>
      <color indexed="8"/>
      <name val="ＭＳ Ｐ明朝"/>
      <family val="1"/>
    </font>
    <font>
      <b/>
      <sz val="11"/>
      <color indexed="8"/>
      <name val="ＭＳ Ｐ明朝"/>
      <family val="1"/>
    </font>
    <font>
      <sz val="11"/>
      <name val="ＭＳ Ｐ明朝"/>
      <family val="1"/>
    </font>
    <font>
      <sz val="9"/>
      <color indexed="8"/>
      <name val="ＭＳ Ｐ明朝"/>
      <family val="1"/>
    </font>
    <font>
      <sz val="11"/>
      <color indexed="9"/>
      <name val="ＭＳ Ｐゴシック"/>
      <family val="3"/>
    </font>
    <font>
      <b/>
      <sz val="11"/>
      <color indexed="9"/>
      <name val="ＭＳ Ｐゴシック"/>
      <family val="3"/>
    </font>
    <font>
      <sz val="11"/>
      <color indexed="60"/>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thin"/>
      <top>
        <color indexed="63"/>
      </top>
      <bottom style="thin"/>
    </border>
    <border>
      <left style="medium"/>
      <right style="medium"/>
      <top>
        <color indexed="63"/>
      </top>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color indexed="63"/>
      </left>
      <right style="thin"/>
      <top style="thin"/>
      <bottom style="medium"/>
    </border>
    <border>
      <left style="thin"/>
      <right>
        <color indexed="63"/>
      </right>
      <top style="thin"/>
      <bottom style="medium"/>
    </border>
    <border>
      <left style="thin"/>
      <right/>
      <top style="thin"/>
      <bottom style="thin"/>
    </border>
    <border>
      <left style="medium"/>
      <right style="medium"/>
      <top style="thin"/>
      <bottom>
        <color indexed="63"/>
      </bottom>
    </border>
    <border>
      <left style="thin"/>
      <right style="thin"/>
      <top style="thin"/>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color indexed="63"/>
      </right>
      <top style="medium"/>
      <bottom style="medium"/>
    </border>
    <border>
      <left style="medium"/>
      <right style="thin"/>
      <top>
        <color indexed="63"/>
      </top>
      <bottom style="thin"/>
    </border>
    <border>
      <left style="medium"/>
      <right style="thin"/>
      <top style="thin"/>
      <bottom>
        <color indexed="63"/>
      </bottom>
    </border>
    <border>
      <left style="thin"/>
      <right style="medium"/>
      <top>
        <color indexed="63"/>
      </top>
      <bottom style="thin"/>
    </border>
    <border>
      <left/>
      <right style="thin"/>
      <top/>
      <bottom style="thin"/>
    </border>
    <border>
      <left>
        <color indexed="63"/>
      </left>
      <right style="thin"/>
      <top style="thin"/>
      <bottom>
        <color indexed="63"/>
      </bottom>
    </border>
    <border>
      <left style="thin"/>
      <right>
        <color indexed="63"/>
      </right>
      <top style="medium"/>
      <bottom style="medium"/>
    </border>
    <border>
      <left style="thin"/>
      <right>
        <color indexed="63"/>
      </right>
      <top style="thin"/>
      <bottom>
        <color indexed="63"/>
      </bottom>
    </border>
    <border>
      <left style="thin"/>
      <right style="medium"/>
      <top style="thin"/>
      <bottom>
        <color indexed="63"/>
      </bottom>
    </border>
    <border>
      <left style="thin"/>
      <right>
        <color indexed="63"/>
      </right>
      <top>
        <color indexed="63"/>
      </top>
      <bottom style="thin"/>
    </border>
    <border>
      <left style="medium"/>
      <right style="thin"/>
      <top style="thin"/>
      <bottom style="medium"/>
    </border>
    <border>
      <left style="thin"/>
      <right style="medium"/>
      <top style="thin"/>
      <bottom style="medium"/>
    </border>
    <border>
      <left style="thin"/>
      <right style="thin"/>
      <top style="medium"/>
      <bottom style="thin"/>
    </border>
    <border>
      <left>
        <color indexed="63"/>
      </left>
      <right/>
      <top style="medium"/>
      <bottom/>
    </border>
    <border>
      <left style="thin"/>
      <right style="medium"/>
      <top/>
      <bottom style="medium"/>
    </border>
    <border>
      <left>
        <color indexed="63"/>
      </left>
      <right style="thin"/>
      <top style="medium"/>
      <bottom style="thin"/>
    </border>
    <border>
      <left style="thin"/>
      <right style="medium"/>
      <top style="medium"/>
      <bottom style="thin"/>
    </border>
    <border>
      <left style="thin"/>
      <right style="thin"/>
      <top/>
      <bottom style="medium"/>
    </border>
    <border>
      <left>
        <color indexed="63"/>
      </left>
      <right style="thin"/>
      <top/>
      <bottom style="medium"/>
    </border>
    <border>
      <left style="medium"/>
      <right style="thin"/>
      <top/>
      <bottom style="medium"/>
    </border>
    <border>
      <left style="medium"/>
      <right style="thin"/>
      <top style="medium"/>
      <bottom style="thin"/>
    </border>
    <border>
      <left/>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bottom style="medium"/>
    </border>
    <border>
      <left/>
      <right style="thin"/>
      <top style="medium"/>
      <bottom/>
    </border>
    <border>
      <left>
        <color indexed="63"/>
      </left>
      <right/>
      <top/>
      <bottom style="thin"/>
    </border>
    <border>
      <left style="medium"/>
      <right style="medium"/>
      <top style="medium"/>
      <bottom>
        <color indexed="63"/>
      </bottom>
    </border>
    <border>
      <left style="medium"/>
      <right style="medium"/>
      <top>
        <color indexed="63"/>
      </top>
      <bottom>
        <color indexed="63"/>
      </bottom>
    </border>
    <border>
      <left style="medium"/>
      <right style="medium"/>
      <top/>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top style="medium"/>
      <bottom style="thin"/>
    </border>
    <border>
      <left/>
      <right/>
      <top style="medium"/>
      <bottom style="thin"/>
    </border>
    <border>
      <left/>
      <right style="medium"/>
      <top style="medium"/>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8" fillId="0" borderId="0" applyNumberFormat="0" applyFill="0" applyBorder="0" applyAlignment="0" applyProtection="0"/>
    <xf numFmtId="0" fontId="23" fillId="20" borderId="1"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28" fillId="0" borderId="8" applyNumberFormat="0" applyFill="0" applyAlignment="0" applyProtection="0"/>
    <xf numFmtId="0" fontId="29" fillId="23" borderId="9"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4" fillId="0" borderId="0" applyNumberFormat="0" applyFill="0" applyBorder="0" applyAlignment="0" applyProtection="0"/>
    <xf numFmtId="0" fontId="32" fillId="4" borderId="0" applyNumberFormat="0" applyBorder="0" applyAlignment="0" applyProtection="0"/>
  </cellStyleXfs>
  <cellXfs count="239">
    <xf numFmtId="0" fontId="0" fillId="0" borderId="0" xfId="0" applyAlignment="1">
      <alignment vertical="center"/>
    </xf>
    <xf numFmtId="0" fontId="0" fillId="0" borderId="0" xfId="0" applyAlignment="1">
      <alignment horizontal="center" vertical="center"/>
    </xf>
    <xf numFmtId="3" fontId="0" fillId="0" borderId="0" xfId="0" applyNumberFormat="1" applyFill="1" applyAlignment="1">
      <alignment vertical="center"/>
    </xf>
    <xf numFmtId="0" fontId="0" fillId="0" borderId="0" xfId="0" applyFill="1" applyAlignment="1">
      <alignment vertical="center"/>
    </xf>
    <xf numFmtId="0" fontId="7" fillId="0" borderId="0" xfId="0" applyFont="1" applyAlignment="1">
      <alignment vertical="center"/>
    </xf>
    <xf numFmtId="176" fontId="0" fillId="0" borderId="10" xfId="42" applyNumberFormat="1" applyFont="1" applyFill="1" applyBorder="1" applyAlignment="1">
      <alignment horizontal="center" vertical="center" shrinkToFit="1"/>
    </xf>
    <xf numFmtId="0" fontId="0" fillId="0" borderId="10" xfId="0" applyFill="1" applyBorder="1" applyAlignment="1">
      <alignment horizontal="center" vertical="center"/>
    </xf>
    <xf numFmtId="38" fontId="0" fillId="0" borderId="10" xfId="49" applyFont="1" applyFill="1" applyBorder="1" applyAlignment="1">
      <alignment vertical="center"/>
    </xf>
    <xf numFmtId="0" fontId="0" fillId="0" borderId="0" xfId="0" applyFill="1" applyBorder="1" applyAlignment="1">
      <alignment horizontal="left" vertical="center" indent="1"/>
    </xf>
    <xf numFmtId="176" fontId="0" fillId="0" borderId="10" xfId="42" applyNumberFormat="1" applyFont="1" applyFill="1" applyBorder="1" applyAlignment="1">
      <alignment horizontal="center" vertical="center" shrinkToFit="1"/>
    </xf>
    <xf numFmtId="0" fontId="0" fillId="0" borderId="0" xfId="0" applyFill="1" applyBorder="1" applyAlignment="1">
      <alignment vertical="center"/>
    </xf>
    <xf numFmtId="0" fontId="0" fillId="0" borderId="0" xfId="0" applyAlignment="1">
      <alignment/>
    </xf>
    <xf numFmtId="0" fontId="14" fillId="0" borderId="0" xfId="0" applyFont="1" applyFill="1" applyAlignment="1">
      <alignment vertical="center"/>
    </xf>
    <xf numFmtId="38" fontId="0" fillId="0" borderId="11" xfId="49" applyFont="1" applyFill="1" applyBorder="1" applyAlignment="1">
      <alignment vertical="center"/>
    </xf>
    <xf numFmtId="0" fontId="0" fillId="0" borderId="12" xfId="0" applyBorder="1" applyAlignment="1">
      <alignment horizontal="center" vertical="center"/>
    </xf>
    <xf numFmtId="176" fontId="0" fillId="0" borderId="13" xfId="42" applyNumberFormat="1" applyFont="1" applyFill="1" applyBorder="1" applyAlignment="1">
      <alignment horizontal="center" vertical="center" shrinkToFit="1"/>
    </xf>
    <xf numFmtId="0" fontId="6" fillId="0" borderId="12" xfId="0" applyFont="1" applyBorder="1" applyAlignment="1">
      <alignment horizontal="center" vertical="center" wrapText="1"/>
    </xf>
    <xf numFmtId="0" fontId="6"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4" xfId="0" applyFill="1" applyBorder="1" applyAlignment="1">
      <alignment horizontal="left" vertical="center" indent="1" shrinkToFit="1"/>
    </xf>
    <xf numFmtId="0" fontId="0" fillId="0" borderId="15" xfId="0" applyFill="1" applyBorder="1" applyAlignment="1">
      <alignment horizontal="left" vertical="center" indent="1" shrinkToFit="1"/>
    </xf>
    <xf numFmtId="176" fontId="0" fillId="0" borderId="16" xfId="42" applyNumberFormat="1" applyFont="1" applyFill="1" applyBorder="1" applyAlignment="1">
      <alignment horizontal="center" vertical="center" shrinkToFit="1"/>
    </xf>
    <xf numFmtId="0" fontId="0" fillId="0" borderId="17" xfId="0" applyFill="1" applyBorder="1" applyAlignment="1">
      <alignment horizontal="center" vertical="center"/>
    </xf>
    <xf numFmtId="0" fontId="0" fillId="0" borderId="18" xfId="0" applyBorder="1" applyAlignment="1">
      <alignment horizontal="center" vertical="center"/>
    </xf>
    <xf numFmtId="0" fontId="0" fillId="0" borderId="15" xfId="0" applyFill="1" applyBorder="1" applyAlignment="1">
      <alignment horizontal="center" vertical="center" shrinkToFit="1"/>
    </xf>
    <xf numFmtId="0" fontId="6" fillId="0" borderId="19" xfId="0" applyFont="1" applyBorder="1" applyAlignment="1">
      <alignment horizontal="center" vertical="center" wrapText="1"/>
    </xf>
    <xf numFmtId="0" fontId="0" fillId="0" borderId="20" xfId="0" applyFill="1" applyBorder="1" applyAlignment="1">
      <alignment horizontal="center" vertical="center"/>
    </xf>
    <xf numFmtId="0" fontId="0" fillId="0" borderId="15" xfId="0" applyFill="1" applyBorder="1" applyAlignment="1">
      <alignment horizontal="center" vertical="center"/>
    </xf>
    <xf numFmtId="0" fontId="0" fillId="0" borderId="21" xfId="0" applyFill="1" applyBorder="1" applyAlignment="1">
      <alignment horizontal="left" vertical="center" indent="1" shrinkToFit="1"/>
    </xf>
    <xf numFmtId="176" fontId="0" fillId="0" borderId="22" xfId="42" applyNumberFormat="1" applyFont="1" applyFill="1" applyBorder="1" applyAlignment="1">
      <alignment horizontal="center" vertical="center" shrinkToFit="1"/>
    </xf>
    <xf numFmtId="0" fontId="0" fillId="0" borderId="23" xfId="0" applyBorder="1" applyAlignment="1">
      <alignment horizontal="left" vertical="center" indent="1"/>
    </xf>
    <xf numFmtId="176" fontId="0" fillId="0" borderId="24" xfId="42" applyNumberFormat="1" applyFont="1" applyBorder="1" applyAlignment="1">
      <alignment horizontal="center" vertical="center" shrinkToFit="1"/>
    </xf>
    <xf numFmtId="176" fontId="0" fillId="0" borderId="25" xfId="42" applyNumberFormat="1" applyFont="1" applyBorder="1" applyAlignment="1">
      <alignment horizontal="center" vertical="center" shrinkToFit="1"/>
    </xf>
    <xf numFmtId="176" fontId="0" fillId="0" borderId="26" xfId="42" applyNumberFormat="1" applyFont="1" applyBorder="1" applyAlignment="1">
      <alignment vertical="center"/>
    </xf>
    <xf numFmtId="0" fontId="0" fillId="0" borderId="23" xfId="0" applyBorder="1" applyAlignment="1">
      <alignment horizontal="center" vertical="center" shrinkToFit="1"/>
    </xf>
    <xf numFmtId="0" fontId="0" fillId="0" borderId="27" xfId="0" applyBorder="1" applyAlignment="1">
      <alignment horizontal="center" vertical="center"/>
    </xf>
    <xf numFmtId="3" fontId="0" fillId="0" borderId="20" xfId="0" applyNumberFormat="1" applyFill="1" applyBorder="1" applyAlignment="1">
      <alignment vertical="center"/>
    </xf>
    <xf numFmtId="38" fontId="0" fillId="0" borderId="17" xfId="49" applyFont="1" applyFill="1" applyBorder="1" applyAlignment="1">
      <alignment vertical="center"/>
    </xf>
    <xf numFmtId="38" fontId="0" fillId="0" borderId="16" xfId="49" applyFont="1" applyFill="1" applyBorder="1" applyAlignment="1">
      <alignment vertical="center"/>
    </xf>
    <xf numFmtId="0" fontId="0" fillId="0" borderId="28" xfId="0" applyBorder="1" applyAlignment="1">
      <alignment vertical="center"/>
    </xf>
    <xf numFmtId="0" fontId="0" fillId="0" borderId="24" xfId="0" applyBorder="1" applyAlignment="1">
      <alignment horizontal="center" vertical="center"/>
    </xf>
    <xf numFmtId="0" fontId="0" fillId="0" borderId="26" xfId="0" applyBorder="1" applyAlignment="1">
      <alignment horizontal="center" vertical="center"/>
    </xf>
    <xf numFmtId="176" fontId="0" fillId="0" borderId="29" xfId="0" applyNumberFormat="1" applyFill="1" applyBorder="1" applyAlignment="1">
      <alignment horizontal="center" vertical="center" shrinkToFit="1"/>
    </xf>
    <xf numFmtId="176" fontId="0" fillId="0" borderId="16" xfId="0" applyNumberFormat="1" applyFill="1" applyBorder="1" applyAlignment="1">
      <alignment horizontal="center" vertical="center" shrinkToFit="1"/>
    </xf>
    <xf numFmtId="176" fontId="0" fillId="0" borderId="30" xfId="0" applyNumberFormat="1" applyFill="1" applyBorder="1" applyAlignment="1">
      <alignment horizontal="center" vertical="center" shrinkToFit="1"/>
    </xf>
    <xf numFmtId="0" fontId="5" fillId="0" borderId="31" xfId="49" applyNumberFormat="1" applyFont="1" applyFill="1" applyBorder="1" applyAlignment="1">
      <alignment horizontal="right" vertical="center" indent="1"/>
    </xf>
    <xf numFmtId="0" fontId="5" fillId="0" borderId="11" xfId="49" applyNumberFormat="1" applyFont="1" applyFill="1" applyBorder="1" applyAlignment="1">
      <alignment horizontal="right" vertical="center" indent="1"/>
    </xf>
    <xf numFmtId="0" fontId="5" fillId="0" borderId="31" xfId="49" applyNumberFormat="1" applyFont="1" applyFill="1" applyBorder="1" applyAlignment="1">
      <alignment horizontal="right" vertical="center"/>
    </xf>
    <xf numFmtId="176" fontId="0" fillId="0" borderId="24" xfId="0" applyNumberFormat="1" applyBorder="1" applyAlignment="1">
      <alignment horizontal="center" vertical="center"/>
    </xf>
    <xf numFmtId="176" fontId="0" fillId="0" borderId="32" xfId="0" applyNumberForma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33" xfId="0" applyNumberFormat="1" applyFill="1" applyBorder="1" applyAlignment="1">
      <alignment horizontal="center" vertical="center" shrinkToFit="1"/>
    </xf>
    <xf numFmtId="0" fontId="0" fillId="0" borderId="31" xfId="0" applyFill="1" applyBorder="1" applyAlignment="1">
      <alignment horizontal="right" vertical="center" indent="1" shrinkToFit="1"/>
    </xf>
    <xf numFmtId="176" fontId="0" fillId="0" borderId="26" xfId="0" applyNumberFormat="1" applyBorder="1" applyAlignment="1">
      <alignment horizontal="center" vertical="center"/>
    </xf>
    <xf numFmtId="0" fontId="7" fillId="0" borderId="0" xfId="0" applyFont="1" applyAlignment="1">
      <alignment vertical="center"/>
    </xf>
    <xf numFmtId="0" fontId="0" fillId="0" borderId="27" xfId="0" applyBorder="1" applyAlignment="1">
      <alignment horizontal="center" vertical="center" shrinkToFit="1"/>
    </xf>
    <xf numFmtId="0" fontId="0" fillId="0" borderId="23" xfId="0" applyBorder="1" applyAlignment="1">
      <alignment vertical="center" shrinkToFit="1"/>
    </xf>
    <xf numFmtId="38" fontId="0" fillId="0" borderId="34" xfId="49" applyFont="1" applyBorder="1" applyAlignment="1">
      <alignment horizontal="center" vertical="center" shrinkToFit="1"/>
    </xf>
    <xf numFmtId="0" fontId="15" fillId="0" borderId="15" xfId="0" applyFont="1" applyFill="1" applyBorder="1" applyAlignment="1">
      <alignment horizontal="left" vertical="center" wrapText="1"/>
    </xf>
    <xf numFmtId="3" fontId="0" fillId="0" borderId="15" xfId="0" applyNumberFormat="1" applyFill="1" applyBorder="1" applyAlignment="1">
      <alignment horizontal="center" vertical="center"/>
    </xf>
    <xf numFmtId="38" fontId="0" fillId="0" borderId="20" xfId="49" applyFont="1" applyFill="1" applyBorder="1" applyAlignment="1">
      <alignment vertical="center"/>
    </xf>
    <xf numFmtId="0" fontId="0" fillId="0" borderId="24" xfId="0" applyBorder="1" applyAlignment="1">
      <alignment vertical="center" shrinkToFit="1"/>
    </xf>
    <xf numFmtId="0" fontId="0" fillId="0" borderId="25" xfId="0" applyBorder="1" applyAlignment="1">
      <alignment vertical="center" shrinkToFit="1"/>
    </xf>
    <xf numFmtId="0" fontId="0" fillId="0" borderId="26" xfId="0" applyBorder="1" applyAlignment="1">
      <alignment vertical="center" shrinkToFit="1"/>
    </xf>
    <xf numFmtId="0" fontId="0" fillId="0" borderId="27" xfId="0" applyBorder="1" applyAlignment="1">
      <alignment vertical="center" shrinkToFit="1"/>
    </xf>
    <xf numFmtId="38" fontId="0" fillId="0" borderId="20" xfId="49" applyFont="1" applyFill="1" applyBorder="1" applyAlignment="1">
      <alignment vertical="center"/>
    </xf>
    <xf numFmtId="176" fontId="0" fillId="0" borderId="30" xfId="42" applyNumberFormat="1"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33" xfId="0" applyFill="1" applyBorder="1" applyAlignment="1">
      <alignment horizontal="center" vertical="center"/>
    </xf>
    <xf numFmtId="0" fontId="0" fillId="0" borderId="22" xfId="0" applyFill="1" applyBorder="1" applyAlignment="1">
      <alignment horizontal="center" vertical="center"/>
    </xf>
    <xf numFmtId="0" fontId="0" fillId="0" borderId="35" xfId="0" applyFill="1" applyBorder="1" applyAlignment="1">
      <alignment horizontal="center" vertical="center"/>
    </xf>
    <xf numFmtId="3" fontId="0" fillId="0" borderId="35" xfId="0" applyNumberFormat="1" applyFill="1" applyBorder="1" applyAlignment="1">
      <alignment vertical="center"/>
    </xf>
    <xf numFmtId="38" fontId="0" fillId="0" borderId="30" xfId="49" applyFont="1" applyFill="1" applyBorder="1" applyAlignment="1">
      <alignment vertical="center"/>
    </xf>
    <xf numFmtId="38" fontId="0" fillId="0" borderId="22" xfId="49" applyFont="1" applyFill="1" applyBorder="1" applyAlignment="1">
      <alignment vertical="center"/>
    </xf>
    <xf numFmtId="38" fontId="0" fillId="0" borderId="36" xfId="49" applyFont="1" applyFill="1" applyBorder="1" applyAlignment="1">
      <alignment vertical="center"/>
    </xf>
    <xf numFmtId="38" fontId="0" fillId="0" borderId="33" xfId="49" applyFont="1" applyFill="1" applyBorder="1" applyAlignment="1">
      <alignment vertical="center"/>
    </xf>
    <xf numFmtId="176" fontId="0" fillId="0" borderId="29" xfId="42" applyNumberFormat="1"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32" xfId="0" applyFill="1" applyBorder="1" applyAlignment="1">
      <alignment horizontal="center" vertical="center"/>
    </xf>
    <xf numFmtId="0" fontId="0" fillId="0" borderId="13" xfId="0" applyFill="1" applyBorder="1" applyAlignment="1">
      <alignment horizontal="center" vertical="center"/>
    </xf>
    <xf numFmtId="0" fontId="0" fillId="0" borderId="37" xfId="0" applyFill="1" applyBorder="1" applyAlignment="1">
      <alignment horizontal="center" vertical="center"/>
    </xf>
    <xf numFmtId="0" fontId="0" fillId="0" borderId="14" xfId="0" applyFill="1" applyBorder="1" applyAlignment="1">
      <alignment horizontal="center" vertical="center" wrapText="1"/>
    </xf>
    <xf numFmtId="38" fontId="5" fillId="0" borderId="37" xfId="49" applyFont="1" applyFill="1" applyBorder="1" applyAlignment="1">
      <alignment horizontal="right" vertical="center"/>
    </xf>
    <xf numFmtId="38" fontId="0" fillId="0" borderId="29" xfId="49" applyFont="1" applyFill="1" applyBorder="1" applyAlignment="1">
      <alignment horizontal="right" vertical="center"/>
    </xf>
    <xf numFmtId="38" fontId="0" fillId="0" borderId="13" xfId="49" applyFont="1" applyFill="1" applyBorder="1" applyAlignment="1">
      <alignment vertical="center"/>
    </xf>
    <xf numFmtId="38" fontId="0" fillId="0" borderId="31" xfId="49" applyFont="1" applyFill="1" applyBorder="1" applyAlignment="1">
      <alignment vertical="center"/>
    </xf>
    <xf numFmtId="38" fontId="0" fillId="0" borderId="32" xfId="49" applyFont="1" applyFill="1" applyBorder="1" applyAlignment="1">
      <alignment vertical="center"/>
    </xf>
    <xf numFmtId="0" fontId="0" fillId="0" borderId="15" xfId="0" applyFill="1" applyBorder="1" applyAlignment="1">
      <alignment horizontal="center" vertical="center" wrapText="1"/>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38"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39" xfId="0" applyFont="1" applyBorder="1" applyAlignment="1">
      <alignment horizontal="center" vertical="center" wrapText="1"/>
    </xf>
    <xf numFmtId="0" fontId="14" fillId="0" borderId="24" xfId="0" applyFont="1" applyBorder="1" applyAlignment="1">
      <alignment horizontal="center" vertical="center" wrapText="1"/>
    </xf>
    <xf numFmtId="0" fontId="18" fillId="0" borderId="25" xfId="0" applyFont="1" applyBorder="1" applyAlignment="1">
      <alignment horizontal="center" vertical="center"/>
    </xf>
    <xf numFmtId="0" fontId="14" fillId="0" borderId="25" xfId="0" applyFont="1" applyBorder="1" applyAlignment="1">
      <alignment horizontal="center" vertical="center" wrapText="1"/>
    </xf>
    <xf numFmtId="0" fontId="14" fillId="0" borderId="26" xfId="0" applyFont="1" applyBorder="1" applyAlignment="1">
      <alignment vertical="center" wrapText="1"/>
    </xf>
    <xf numFmtId="0" fontId="18" fillId="0" borderId="14" xfId="0" applyFont="1" applyFill="1" applyBorder="1" applyAlignment="1">
      <alignment horizontal="left" vertical="center" shrinkToFit="1"/>
    </xf>
    <xf numFmtId="38" fontId="18" fillId="0" borderId="29" xfId="49" applyFont="1" applyFill="1" applyBorder="1" applyAlignment="1">
      <alignment horizontal="center" vertical="center" wrapText="1"/>
    </xf>
    <xf numFmtId="176" fontId="18" fillId="0" borderId="13" xfId="42" applyNumberFormat="1" applyFont="1" applyFill="1" applyBorder="1" applyAlignment="1">
      <alignment horizontal="center" vertical="center"/>
    </xf>
    <xf numFmtId="38" fontId="18" fillId="0" borderId="13" xfId="49" applyFont="1" applyFill="1" applyBorder="1" applyAlignment="1">
      <alignment horizontal="center" vertical="center"/>
    </xf>
    <xf numFmtId="38" fontId="18" fillId="0" borderId="13" xfId="49" applyFont="1" applyFill="1" applyBorder="1" applyAlignment="1">
      <alignment horizontal="center" vertical="center" wrapText="1"/>
    </xf>
    <xf numFmtId="176" fontId="18" fillId="0" borderId="13" xfId="42" applyNumberFormat="1" applyFont="1" applyFill="1" applyBorder="1" applyAlignment="1">
      <alignment horizontal="center" vertical="center" wrapText="1"/>
    </xf>
    <xf numFmtId="176" fontId="18" fillId="0" borderId="31" xfId="42" applyNumberFormat="1" applyFont="1" applyFill="1" applyBorder="1" applyAlignment="1">
      <alignment horizontal="center" vertical="center"/>
    </xf>
    <xf numFmtId="0" fontId="18" fillId="0" borderId="32" xfId="0" applyFont="1" applyFill="1" applyBorder="1" applyAlignment="1">
      <alignment horizontal="left" vertical="center" wrapText="1"/>
    </xf>
    <xf numFmtId="0" fontId="18" fillId="0" borderId="13" xfId="0" applyFont="1" applyFill="1" applyBorder="1" applyAlignment="1">
      <alignment horizontal="left" vertical="center" wrapText="1"/>
    </xf>
    <xf numFmtId="38" fontId="18" fillId="0" borderId="13" xfId="49" applyFont="1" applyFill="1" applyBorder="1" applyAlignment="1">
      <alignment horizontal="right" vertical="center" shrinkToFit="1"/>
    </xf>
    <xf numFmtId="38" fontId="20" fillId="0" borderId="13" xfId="49" applyFont="1" applyFill="1" applyBorder="1" applyAlignment="1">
      <alignment horizontal="right" vertical="center"/>
    </xf>
    <xf numFmtId="10" fontId="18" fillId="0" borderId="31" xfId="42" applyNumberFormat="1" applyFont="1" applyFill="1" applyBorder="1" applyAlignment="1">
      <alignment horizontal="center" vertical="center" shrinkToFit="1"/>
    </xf>
    <xf numFmtId="0" fontId="18" fillId="0" borderId="29" xfId="0" applyFont="1" applyFill="1" applyBorder="1" applyAlignment="1">
      <alignment horizontal="center" vertical="center"/>
    </xf>
    <xf numFmtId="38" fontId="21" fillId="0" borderId="40" xfId="49" applyFont="1" applyFill="1" applyBorder="1" applyAlignment="1">
      <alignment vertical="center" wrapText="1"/>
    </xf>
    <xf numFmtId="38" fontId="18" fillId="0" borderId="13" xfId="49" applyFont="1" applyFill="1" applyBorder="1" applyAlignment="1">
      <alignment horizontal="right" vertical="center"/>
    </xf>
    <xf numFmtId="38" fontId="18" fillId="0" borderId="37" xfId="49" applyFont="1" applyFill="1" applyBorder="1" applyAlignment="1">
      <alignment horizontal="right" vertical="center"/>
    </xf>
    <xf numFmtId="38" fontId="18" fillId="0" borderId="11" xfId="49" applyFont="1" applyFill="1" applyBorder="1" applyAlignment="1">
      <alignment horizontal="right" vertical="center"/>
    </xf>
    <xf numFmtId="0" fontId="18" fillId="0" borderId="0" xfId="0" applyFont="1" applyFill="1" applyAlignment="1">
      <alignment vertical="center"/>
    </xf>
    <xf numFmtId="0" fontId="18" fillId="0" borderId="15" xfId="0" applyFont="1" applyFill="1" applyBorder="1" applyAlignment="1">
      <alignment horizontal="left" vertical="center" shrinkToFit="1"/>
    </xf>
    <xf numFmtId="38" fontId="18" fillId="0" borderId="16" xfId="49" applyFont="1" applyFill="1" applyBorder="1" applyAlignment="1">
      <alignment horizontal="center" vertical="center"/>
    </xf>
    <xf numFmtId="176" fontId="18" fillId="0" borderId="10" xfId="42" applyNumberFormat="1" applyFont="1" applyFill="1" applyBorder="1" applyAlignment="1">
      <alignment horizontal="center" vertical="center"/>
    </xf>
    <xf numFmtId="38" fontId="18" fillId="0" borderId="10" xfId="49" applyFont="1" applyFill="1" applyBorder="1" applyAlignment="1">
      <alignment horizontal="center" vertical="center" wrapText="1"/>
    </xf>
    <xf numFmtId="38" fontId="18" fillId="0" borderId="10" xfId="49" applyFont="1" applyFill="1" applyBorder="1" applyAlignment="1">
      <alignment horizontal="center" vertical="center"/>
    </xf>
    <xf numFmtId="176" fontId="18" fillId="0" borderId="11" xfId="42" applyNumberFormat="1" applyFont="1" applyFill="1" applyBorder="1" applyAlignment="1">
      <alignment horizontal="center" vertical="center"/>
    </xf>
    <xf numFmtId="0" fontId="18" fillId="0" borderId="17" xfId="0" applyFont="1" applyFill="1" applyBorder="1" applyAlignment="1">
      <alignment horizontal="left" vertical="center" wrapText="1"/>
    </xf>
    <xf numFmtId="0" fontId="18" fillId="0" borderId="10" xfId="0" applyFont="1" applyFill="1" applyBorder="1" applyAlignment="1">
      <alignment horizontal="left" vertical="center" wrapText="1"/>
    </xf>
    <xf numFmtId="38" fontId="18" fillId="0" borderId="10" xfId="49" applyFont="1" applyFill="1" applyBorder="1" applyAlignment="1">
      <alignment horizontal="right" vertical="center" shrinkToFit="1"/>
    </xf>
    <xf numFmtId="38" fontId="20" fillId="0" borderId="10" xfId="49" applyFont="1" applyFill="1" applyBorder="1" applyAlignment="1">
      <alignment horizontal="right" vertical="center"/>
    </xf>
    <xf numFmtId="10" fontId="18" fillId="0" borderId="11" xfId="42" applyNumberFormat="1" applyFont="1" applyFill="1" applyBorder="1" applyAlignment="1">
      <alignment horizontal="center" vertical="center" shrinkToFit="1"/>
    </xf>
    <xf numFmtId="0" fontId="18" fillId="0" borderId="16" xfId="0" applyFont="1" applyFill="1" applyBorder="1" applyAlignment="1">
      <alignment horizontal="center" vertical="center"/>
    </xf>
    <xf numFmtId="38" fontId="21" fillId="0" borderId="10" xfId="49" applyFont="1" applyFill="1" applyBorder="1" applyAlignment="1">
      <alignment vertical="center" wrapText="1"/>
    </xf>
    <xf numFmtId="38" fontId="18" fillId="0" borderId="0" xfId="49" applyFont="1" applyFill="1" applyBorder="1" applyAlignment="1">
      <alignment horizontal="right" vertical="center" wrapText="1"/>
    </xf>
    <xf numFmtId="38" fontId="18" fillId="0" borderId="20" xfId="49" applyFont="1" applyFill="1" applyBorder="1" applyAlignment="1">
      <alignment horizontal="right" vertical="center"/>
    </xf>
    <xf numFmtId="38" fontId="18" fillId="0" borderId="16" xfId="49" applyFont="1" applyFill="1" applyBorder="1" applyAlignment="1">
      <alignment horizontal="center" vertical="center" wrapText="1"/>
    </xf>
    <xf numFmtId="176" fontId="18" fillId="0" borderId="10" xfId="42" applyNumberFormat="1" applyFont="1" applyFill="1" applyBorder="1" applyAlignment="1">
      <alignment horizontal="center" vertical="center" wrapText="1"/>
    </xf>
    <xf numFmtId="0" fontId="21" fillId="0" borderId="10" xfId="0" applyFont="1" applyFill="1" applyBorder="1" applyAlignment="1">
      <alignment vertical="center" wrapText="1"/>
    </xf>
    <xf numFmtId="38" fontId="18" fillId="0" borderId="10" xfId="49" applyFont="1" applyFill="1" applyBorder="1" applyAlignment="1">
      <alignment horizontal="right" vertical="center"/>
    </xf>
    <xf numFmtId="0" fontId="18" fillId="0" borderId="10" xfId="0" applyFont="1" applyFill="1" applyBorder="1" applyAlignment="1">
      <alignment horizontal="left" vertical="top" wrapText="1"/>
    </xf>
    <xf numFmtId="0" fontId="18" fillId="0" borderId="20" xfId="0" applyFont="1" applyFill="1" applyBorder="1" applyAlignment="1">
      <alignment horizontal="right" vertical="center"/>
    </xf>
    <xf numFmtId="3" fontId="21" fillId="0" borderId="10" xfId="0" applyNumberFormat="1" applyFont="1" applyFill="1" applyBorder="1" applyAlignment="1">
      <alignment vertical="center" wrapText="1"/>
    </xf>
    <xf numFmtId="10" fontId="18" fillId="0" borderId="10" xfId="42" applyNumberFormat="1" applyFont="1" applyFill="1" applyBorder="1" applyAlignment="1">
      <alignment horizontal="center" vertical="center"/>
    </xf>
    <xf numFmtId="10" fontId="18" fillId="0" borderId="11" xfId="42" applyNumberFormat="1" applyFont="1" applyFill="1" applyBorder="1" applyAlignment="1">
      <alignment horizontal="center" vertical="center"/>
    </xf>
    <xf numFmtId="0" fontId="18" fillId="0" borderId="30" xfId="0" applyFont="1" applyFill="1" applyBorder="1" applyAlignment="1">
      <alignment horizontal="center" vertical="center"/>
    </xf>
    <xf numFmtId="0" fontId="21" fillId="0" borderId="22" xfId="0" applyFont="1" applyFill="1" applyBorder="1" applyAlignment="1">
      <alignment vertical="center" wrapText="1"/>
    </xf>
    <xf numFmtId="38" fontId="18" fillId="0" borderId="22" xfId="49" applyFont="1" applyFill="1" applyBorder="1" applyAlignment="1">
      <alignment horizontal="right" vertical="center"/>
    </xf>
    <xf numFmtId="38" fontId="18" fillId="0" borderId="35" xfId="49" applyFont="1" applyFill="1" applyBorder="1" applyAlignment="1">
      <alignment horizontal="right" vertical="center"/>
    </xf>
    <xf numFmtId="38" fontId="18" fillId="0" borderId="36" xfId="49" applyFont="1" applyFill="1" applyBorder="1" applyAlignment="1">
      <alignment horizontal="right" vertical="center"/>
    </xf>
    <xf numFmtId="0" fontId="18" fillId="0" borderId="21" xfId="0" applyFont="1" applyBorder="1" applyAlignment="1">
      <alignment horizontal="left" vertical="center" indent="1" shrinkToFit="1"/>
    </xf>
    <xf numFmtId="0" fontId="18" fillId="0" borderId="30" xfId="0" applyFont="1" applyBorder="1" applyAlignment="1">
      <alignment horizontal="center" vertical="center"/>
    </xf>
    <xf numFmtId="176" fontId="18" fillId="0" borderId="22" xfId="42" applyNumberFormat="1" applyFont="1" applyBorder="1" applyAlignment="1">
      <alignment horizontal="center" vertical="center"/>
    </xf>
    <xf numFmtId="0" fontId="18" fillId="0" borderId="22" xfId="0" applyFont="1" applyBorder="1" applyAlignment="1">
      <alignment horizontal="center" vertical="center"/>
    </xf>
    <xf numFmtId="176" fontId="18" fillId="0" borderId="36" xfId="42" applyNumberFormat="1" applyFont="1" applyBorder="1" applyAlignment="1">
      <alignment horizontal="center" vertical="center"/>
    </xf>
    <xf numFmtId="0" fontId="18" fillId="0" borderId="33" xfId="0" applyFont="1" applyBorder="1" applyAlignment="1">
      <alignment vertical="center" wrapText="1"/>
    </xf>
    <xf numFmtId="0" fontId="18" fillId="0" borderId="22" xfId="0" applyFont="1" applyBorder="1" applyAlignment="1">
      <alignment vertical="center" wrapText="1"/>
    </xf>
    <xf numFmtId="38" fontId="18" fillId="0" borderId="22" xfId="49" applyFont="1" applyBorder="1" applyAlignment="1">
      <alignment horizontal="right" vertical="center"/>
    </xf>
    <xf numFmtId="38" fontId="20" fillId="0" borderId="12" xfId="49" applyFont="1" applyFill="1" applyBorder="1" applyAlignment="1">
      <alignment horizontal="right" vertical="center"/>
    </xf>
    <xf numFmtId="10" fontId="18" fillId="0" borderId="39" xfId="42" applyNumberFormat="1" applyFont="1" applyFill="1" applyBorder="1" applyAlignment="1">
      <alignment horizontal="center" vertical="center" shrinkToFit="1"/>
    </xf>
    <xf numFmtId="0" fontId="18" fillId="0" borderId="38" xfId="0" applyFont="1" applyBorder="1" applyAlignment="1">
      <alignment horizontal="center" vertical="center"/>
    </xf>
    <xf numFmtId="38" fontId="18" fillId="0" borderId="12" xfId="49" applyFont="1" applyBorder="1" applyAlignment="1">
      <alignment vertical="center"/>
    </xf>
    <xf numFmtId="38" fontId="18" fillId="0" borderId="12" xfId="49" applyFont="1" applyBorder="1" applyAlignment="1">
      <alignment horizontal="right" vertical="center" shrinkToFit="1"/>
    </xf>
    <xf numFmtId="38" fontId="18" fillId="0" borderId="19" xfId="49" applyFont="1" applyBorder="1" applyAlignment="1">
      <alignment horizontal="right" vertical="center" shrinkToFit="1"/>
    </xf>
    <xf numFmtId="38" fontId="18" fillId="0" borderId="39" xfId="49" applyFont="1" applyBorder="1" applyAlignment="1">
      <alignment horizontal="right" vertical="center" shrinkToFit="1"/>
    </xf>
    <xf numFmtId="0" fontId="18" fillId="0" borderId="41" xfId="0" applyFont="1" applyBorder="1" applyAlignment="1">
      <alignment horizontal="left" vertical="center" indent="1" shrinkToFit="1"/>
    </xf>
    <xf numFmtId="0" fontId="18" fillId="0" borderId="0" xfId="0" applyFont="1" applyFill="1" applyBorder="1" applyAlignment="1">
      <alignment vertical="center"/>
    </xf>
    <xf numFmtId="0" fontId="18" fillId="0" borderId="0" xfId="0" applyFont="1" applyAlignment="1">
      <alignment vertical="center" shrinkToFit="1"/>
    </xf>
    <xf numFmtId="0" fontId="18" fillId="0" borderId="0" xfId="0" applyFont="1" applyBorder="1" applyAlignment="1">
      <alignment vertical="center"/>
    </xf>
    <xf numFmtId="0" fontId="18" fillId="0" borderId="0" xfId="0" applyFont="1" applyFill="1" applyAlignment="1">
      <alignment vertical="center" shrinkToFit="1"/>
    </xf>
    <xf numFmtId="0" fontId="18" fillId="0" borderId="0" xfId="0" applyFont="1" applyAlignment="1">
      <alignment vertical="center"/>
    </xf>
    <xf numFmtId="0" fontId="0" fillId="0" borderId="36" xfId="0" applyBorder="1" applyAlignment="1">
      <alignment horizontal="center" vertical="center" wrapText="1"/>
    </xf>
    <xf numFmtId="0" fontId="0" fillId="0" borderId="42"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14" fillId="0" borderId="0" xfId="0" applyFont="1" applyFill="1" applyAlignment="1">
      <alignment horizontal="left" vertical="center"/>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xf>
    <xf numFmtId="0" fontId="0" fillId="0" borderId="33" xfId="0" applyBorder="1" applyAlignment="1">
      <alignment horizontal="center" vertical="center"/>
    </xf>
    <xf numFmtId="0" fontId="0" fillId="0" borderId="46" xfId="0" applyBorder="1" applyAlignment="1">
      <alignment horizontal="center" vertical="center"/>
    </xf>
    <xf numFmtId="0" fontId="0" fillId="0" borderId="3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wrapText="1"/>
    </xf>
    <xf numFmtId="0" fontId="0" fillId="0" borderId="40" xfId="0" applyBorder="1" applyAlignment="1">
      <alignment horizontal="center" vertical="center" wrapText="1"/>
    </xf>
    <xf numFmtId="176" fontId="14" fillId="0" borderId="41" xfId="42" applyNumberFormat="1" applyFont="1" applyFill="1" applyBorder="1" applyAlignment="1">
      <alignment horizontal="lef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20"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41"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32" xfId="0" applyBorder="1" applyAlignment="1">
      <alignment horizontal="center" vertical="center"/>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0" fillId="0" borderId="30" xfId="0" applyBorder="1" applyAlignment="1">
      <alignment horizontal="center" vertical="center" wrapText="1"/>
    </xf>
    <xf numFmtId="0" fontId="0" fillId="0" borderId="47" xfId="0" applyBorder="1" applyAlignment="1">
      <alignment horizontal="center" vertical="center" wrapText="1"/>
    </xf>
    <xf numFmtId="0" fontId="0" fillId="0" borderId="22" xfId="0" applyBorder="1" applyAlignment="1">
      <alignment horizontal="center" vertical="center" wrapText="1"/>
    </xf>
    <xf numFmtId="0" fontId="0" fillId="0" borderId="45" xfId="0" applyBorder="1" applyAlignment="1">
      <alignment horizontal="center" vertical="center" wrapText="1"/>
    </xf>
    <xf numFmtId="0" fontId="0" fillId="0" borderId="58" xfId="0" applyBorder="1" applyAlignment="1">
      <alignment horizontal="center" vertical="center"/>
    </xf>
    <xf numFmtId="0" fontId="0" fillId="0" borderId="15" xfId="0" applyBorder="1" applyAlignment="1">
      <alignment horizontal="center" vertical="center"/>
    </xf>
    <xf numFmtId="0" fontId="0" fillId="0" borderId="59" xfId="0" applyBorder="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14" fillId="0" borderId="0" xfId="0" applyFont="1" applyFill="1" applyBorder="1" applyAlignment="1">
      <alignment vertical="center"/>
    </xf>
    <xf numFmtId="0" fontId="14" fillId="0" borderId="0" xfId="0" applyFont="1" applyAlignment="1">
      <alignment vertical="center"/>
    </xf>
    <xf numFmtId="176" fontId="14" fillId="0" borderId="0" xfId="42" applyNumberFormat="1" applyFont="1" applyFill="1" applyBorder="1" applyAlignment="1">
      <alignment vertical="center"/>
    </xf>
    <xf numFmtId="0" fontId="18" fillId="0" borderId="0" xfId="0" applyFont="1" applyFill="1" applyBorder="1" applyAlignment="1">
      <alignment horizontal="left" vertical="center" shrinkToFit="1"/>
    </xf>
    <xf numFmtId="0" fontId="21" fillId="0" borderId="0" xfId="0" applyFont="1" applyFill="1" applyBorder="1" applyAlignment="1">
      <alignment horizontal="left" vertical="center" shrinkToFit="1"/>
    </xf>
    <xf numFmtId="0" fontId="18" fillId="0" borderId="40" xfId="0" applyFont="1" applyBorder="1" applyAlignment="1">
      <alignment horizontal="center" vertical="center" wrapText="1" shrinkToFit="1"/>
    </xf>
    <xf numFmtId="0" fontId="18" fillId="0" borderId="12" xfId="0" applyFont="1" applyBorder="1" applyAlignment="1">
      <alignment vertical="center" wrapText="1" shrinkToFit="1"/>
    </xf>
    <xf numFmtId="0" fontId="18" fillId="0" borderId="50" xfId="0" applyFont="1" applyBorder="1" applyAlignment="1">
      <alignment horizontal="left" vertical="center" wrapText="1" shrinkToFit="1"/>
    </xf>
    <xf numFmtId="0" fontId="18" fillId="0" borderId="42" xfId="0" applyFont="1" applyBorder="1" applyAlignment="1">
      <alignment horizontal="left" vertical="center" wrapText="1" shrinkToFit="1"/>
    </xf>
    <xf numFmtId="0" fontId="18" fillId="0" borderId="41" xfId="0" applyFont="1" applyFill="1" applyBorder="1" applyAlignment="1">
      <alignment horizontal="left" vertical="center" shrinkToFit="1"/>
    </xf>
    <xf numFmtId="0" fontId="18" fillId="0" borderId="40" xfId="0" applyFont="1" applyBorder="1" applyAlignment="1">
      <alignment horizontal="center" vertical="center"/>
    </xf>
    <xf numFmtId="38" fontId="20" fillId="0" borderId="41" xfId="49" applyFont="1" applyFill="1" applyBorder="1" applyAlignment="1">
      <alignment horizontal="left" vertical="center" wrapText="1"/>
    </xf>
    <xf numFmtId="38" fontId="20" fillId="0" borderId="41" xfId="49" applyFont="1" applyFill="1" applyBorder="1" applyAlignment="1">
      <alignment horizontal="left" vertical="center"/>
    </xf>
    <xf numFmtId="0" fontId="19" fillId="0" borderId="28" xfId="0" applyFont="1" applyBorder="1" applyAlignment="1">
      <alignment horizontal="center" vertical="center"/>
    </xf>
    <xf numFmtId="0" fontId="19" fillId="0" borderId="64" xfId="0" applyFont="1" applyBorder="1" applyAlignment="1">
      <alignment horizontal="center" vertical="center"/>
    </xf>
    <xf numFmtId="0" fontId="19" fillId="0" borderId="65" xfId="0" applyFont="1" applyBorder="1" applyAlignment="1">
      <alignment horizontal="center" vertical="center"/>
    </xf>
    <xf numFmtId="0" fontId="18" fillId="0" borderId="55" xfId="0" applyFont="1" applyBorder="1" applyAlignment="1">
      <alignment vertical="center"/>
    </xf>
    <xf numFmtId="0" fontId="18" fillId="0" borderId="57" xfId="0" applyFont="1" applyBorder="1" applyAlignment="1">
      <alignment vertical="center"/>
    </xf>
    <xf numFmtId="0" fontId="18" fillId="0" borderId="48" xfId="0" applyFont="1" applyBorder="1" applyAlignment="1">
      <alignment horizontal="center" vertical="center"/>
    </xf>
    <xf numFmtId="0" fontId="18" fillId="0" borderId="44" xfId="0" applyFont="1" applyBorder="1" applyAlignment="1">
      <alignment horizontal="center" vertical="center"/>
    </xf>
    <xf numFmtId="0" fontId="18" fillId="0" borderId="43" xfId="0" applyFont="1" applyBorder="1" applyAlignment="1">
      <alignment horizontal="center" vertical="center" wrapText="1"/>
    </xf>
    <xf numFmtId="0" fontId="18" fillId="0" borderId="18" xfId="0" applyFont="1" applyBorder="1" applyAlignment="1">
      <alignment horizontal="center" vertical="center" wrapText="1"/>
    </xf>
    <xf numFmtId="0" fontId="18" fillId="0" borderId="40" xfId="0" applyFont="1" applyBorder="1" applyAlignment="1">
      <alignment horizontal="center" vertical="center" wrapText="1"/>
    </xf>
    <xf numFmtId="0" fontId="18" fillId="0" borderId="12"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C58"/>
  <sheetViews>
    <sheetView zoomScalePageLayoutView="0" workbookViewId="0" topLeftCell="A1">
      <pane xSplit="1" ySplit="4" topLeftCell="G32" activePane="bottomRight" state="frozen"/>
      <selection pane="topLeft" activeCell="A1" sqref="A1"/>
      <selection pane="topRight" activeCell="C1" sqref="C1"/>
      <selection pane="bottomLeft" activeCell="A4" sqref="A4"/>
      <selection pane="bottomRight" activeCell="Y36" sqref="Y36"/>
    </sheetView>
  </sheetViews>
  <sheetFormatPr defaultColWidth="9.00390625" defaultRowHeight="13.5"/>
  <cols>
    <col min="1" max="1" width="11.625" style="0" customWidth="1"/>
    <col min="2" max="3" width="7.625" style="0" customWidth="1"/>
    <col min="4" max="4" width="3.50390625" style="0" customWidth="1"/>
    <col min="5" max="5" width="10.50390625" style="0" customWidth="1"/>
    <col min="6" max="6" width="5.00390625" style="0" customWidth="1"/>
    <col min="7" max="16" width="3.125" style="1" customWidth="1"/>
    <col min="17" max="17" width="10.125" style="0" customWidth="1"/>
    <col min="18" max="18" width="4.75390625" style="0" customWidth="1"/>
    <col min="19" max="19" width="4.625" style="0" customWidth="1"/>
    <col min="20" max="20" width="8.875" style="0" customWidth="1"/>
    <col min="21" max="21" width="13.375" style="0" customWidth="1"/>
    <col min="22" max="22" width="9.125" style="0" customWidth="1"/>
    <col min="23" max="23" width="4.875" style="0" customWidth="1"/>
    <col min="24" max="24" width="13.375" style="0" customWidth="1"/>
    <col min="25" max="25" width="8.25390625" style="0" customWidth="1"/>
  </cols>
  <sheetData>
    <row r="1" spans="1:20" ht="24.75" customHeight="1" thickBot="1">
      <c r="A1" s="4" t="s">
        <v>244</v>
      </c>
      <c r="T1" s="11" t="s">
        <v>85</v>
      </c>
    </row>
    <row r="2" spans="1:25" ht="18.75" customHeight="1">
      <c r="A2" s="199"/>
      <c r="B2" s="212" t="s">
        <v>50</v>
      </c>
      <c r="C2" s="213"/>
      <c r="D2" s="214"/>
      <c r="E2" s="206" t="s">
        <v>43</v>
      </c>
      <c r="F2" s="209" t="s">
        <v>44</v>
      </c>
      <c r="G2" s="210"/>
      <c r="H2" s="210"/>
      <c r="I2" s="210"/>
      <c r="J2" s="210"/>
      <c r="K2" s="210"/>
      <c r="L2" s="210"/>
      <c r="M2" s="210"/>
      <c r="N2" s="210"/>
      <c r="O2" s="210"/>
      <c r="P2" s="211"/>
      <c r="Q2" s="196" t="s">
        <v>54</v>
      </c>
      <c r="R2" s="192" t="s">
        <v>47</v>
      </c>
      <c r="S2" s="193"/>
      <c r="T2" s="189" t="s">
        <v>65</v>
      </c>
      <c r="U2" s="182" t="s">
        <v>89</v>
      </c>
      <c r="V2" s="183"/>
      <c r="W2" s="173"/>
      <c r="X2" s="172" t="s">
        <v>95</v>
      </c>
      <c r="Y2" s="173"/>
    </row>
    <row r="3" spans="1:25" ht="18.75" customHeight="1">
      <c r="A3" s="200"/>
      <c r="B3" s="202" t="s">
        <v>87</v>
      </c>
      <c r="C3" s="204" t="s">
        <v>88</v>
      </c>
      <c r="D3" s="167" t="s">
        <v>68</v>
      </c>
      <c r="E3" s="207"/>
      <c r="F3" s="169" t="s">
        <v>45</v>
      </c>
      <c r="G3" s="187" t="s">
        <v>46</v>
      </c>
      <c r="H3" s="188"/>
      <c r="I3" s="188"/>
      <c r="J3" s="188"/>
      <c r="K3" s="188"/>
      <c r="L3" s="188"/>
      <c r="M3" s="188"/>
      <c r="N3" s="188"/>
      <c r="O3" s="188"/>
      <c r="P3" s="188"/>
      <c r="Q3" s="197"/>
      <c r="R3" s="194"/>
      <c r="S3" s="195"/>
      <c r="T3" s="190"/>
      <c r="U3" s="180" t="s">
        <v>66</v>
      </c>
      <c r="V3" s="174" t="s">
        <v>67</v>
      </c>
      <c r="W3" s="167" t="s">
        <v>68</v>
      </c>
      <c r="X3" s="178" t="s">
        <v>66</v>
      </c>
      <c r="Y3" s="176" t="s">
        <v>67</v>
      </c>
    </row>
    <row r="4" spans="1:25" ht="75" customHeight="1" thickBot="1">
      <c r="A4" s="201"/>
      <c r="B4" s="203"/>
      <c r="C4" s="205"/>
      <c r="D4" s="168"/>
      <c r="E4" s="208"/>
      <c r="F4" s="170"/>
      <c r="G4" s="16" t="s">
        <v>51</v>
      </c>
      <c r="H4" s="16" t="s">
        <v>64</v>
      </c>
      <c r="I4" s="17" t="s">
        <v>93</v>
      </c>
      <c r="J4" s="17" t="s">
        <v>77</v>
      </c>
      <c r="K4" s="18" t="s">
        <v>74</v>
      </c>
      <c r="L4" s="16" t="s">
        <v>52</v>
      </c>
      <c r="M4" s="16" t="s">
        <v>53</v>
      </c>
      <c r="N4" s="16" t="s">
        <v>75</v>
      </c>
      <c r="O4" s="16" t="s">
        <v>71</v>
      </c>
      <c r="P4" s="25" t="s">
        <v>76</v>
      </c>
      <c r="Q4" s="198"/>
      <c r="R4" s="23" t="s">
        <v>48</v>
      </c>
      <c r="S4" s="14" t="s">
        <v>49</v>
      </c>
      <c r="T4" s="191"/>
      <c r="U4" s="181"/>
      <c r="V4" s="175"/>
      <c r="W4" s="168"/>
      <c r="X4" s="179"/>
      <c r="Y4" s="177"/>
    </row>
    <row r="5" spans="1:29" s="3" customFormat="1" ht="38.25" customHeight="1">
      <c r="A5" s="19" t="s">
        <v>1</v>
      </c>
      <c r="B5" s="76">
        <v>0.55</v>
      </c>
      <c r="C5" s="15">
        <v>0.152</v>
      </c>
      <c r="D5" s="47">
        <f>RANK(C5,$C$5:$C$47)</f>
        <v>28</v>
      </c>
      <c r="E5" s="77" t="s">
        <v>232</v>
      </c>
      <c r="F5" s="78"/>
      <c r="G5" s="79"/>
      <c r="H5" s="79"/>
      <c r="I5" s="79"/>
      <c r="J5" s="79"/>
      <c r="K5" s="79"/>
      <c r="L5" s="79"/>
      <c r="M5" s="79"/>
      <c r="N5" s="79"/>
      <c r="O5" s="79"/>
      <c r="P5" s="80"/>
      <c r="Q5" s="81" t="s">
        <v>233</v>
      </c>
      <c r="R5" s="78">
        <v>1</v>
      </c>
      <c r="S5" s="79">
        <v>1</v>
      </c>
      <c r="T5" s="82">
        <v>1380697</v>
      </c>
      <c r="U5" s="83">
        <v>796215000</v>
      </c>
      <c r="V5" s="84">
        <f>U5/T5</f>
        <v>576.6761280715465</v>
      </c>
      <c r="W5" s="85">
        <f>RANK(V5,$V$5:$V$47)</f>
        <v>38</v>
      </c>
      <c r="X5" s="86">
        <v>817401000</v>
      </c>
      <c r="Y5" s="85">
        <f>X5/T5</f>
        <v>592.0205519386222</v>
      </c>
      <c r="AC5" s="2"/>
    </row>
    <row r="6" spans="1:29" s="3" customFormat="1" ht="18" customHeight="1">
      <c r="A6" s="20" t="s">
        <v>2</v>
      </c>
      <c r="B6" s="21">
        <v>0.56</v>
      </c>
      <c r="C6" s="5">
        <v>0.3</v>
      </c>
      <c r="D6" s="47">
        <f aca="true" t="shared" si="0" ref="D6:D47">RANK(C6,$C$5:$C$47)</f>
        <v>12</v>
      </c>
      <c r="E6" s="24" t="s">
        <v>113</v>
      </c>
      <c r="F6" s="22"/>
      <c r="G6" s="6" t="s">
        <v>112</v>
      </c>
      <c r="H6" s="6"/>
      <c r="I6" s="6" t="s">
        <v>112</v>
      </c>
      <c r="J6" s="6" t="s">
        <v>112</v>
      </c>
      <c r="K6" s="6"/>
      <c r="L6" s="6" t="s">
        <v>112</v>
      </c>
      <c r="M6" s="6" t="s">
        <v>112</v>
      </c>
      <c r="N6" s="6" t="s">
        <v>112</v>
      </c>
      <c r="O6" s="6"/>
      <c r="P6" s="26"/>
      <c r="Q6" s="27" t="s">
        <v>118</v>
      </c>
      <c r="R6" s="22"/>
      <c r="S6" s="6"/>
      <c r="T6" s="36">
        <v>180008</v>
      </c>
      <c r="U6" s="38"/>
      <c r="V6" s="7"/>
      <c r="W6" s="13"/>
      <c r="X6" s="37">
        <v>197597000</v>
      </c>
      <c r="Y6" s="13">
        <f aca="true" t="shared" si="1" ref="Y6:Y46">X6/T6</f>
        <v>1097.7123238967156</v>
      </c>
      <c r="AC6" s="2"/>
    </row>
    <row r="7" spans="1:29" s="3" customFormat="1" ht="18" customHeight="1">
      <c r="A7" s="20" t="s">
        <v>3</v>
      </c>
      <c r="B7" s="21">
        <v>0.65</v>
      </c>
      <c r="C7" s="9">
        <v>0.36</v>
      </c>
      <c r="D7" s="47">
        <f t="shared" si="0"/>
        <v>5</v>
      </c>
      <c r="E7" s="24" t="s">
        <v>106</v>
      </c>
      <c r="F7" s="22"/>
      <c r="G7" s="6" t="s">
        <v>92</v>
      </c>
      <c r="H7" s="6"/>
      <c r="I7" s="6"/>
      <c r="J7" s="6" t="s">
        <v>92</v>
      </c>
      <c r="K7" s="6" t="s">
        <v>92</v>
      </c>
      <c r="L7" s="6" t="s">
        <v>92</v>
      </c>
      <c r="M7" s="6" t="s">
        <v>92</v>
      </c>
      <c r="N7" s="6" t="s">
        <v>92</v>
      </c>
      <c r="O7" s="6"/>
      <c r="P7" s="26"/>
      <c r="Q7" s="27" t="s">
        <v>94</v>
      </c>
      <c r="R7" s="22">
        <v>1</v>
      </c>
      <c r="S7" s="6">
        <v>1</v>
      </c>
      <c r="T7" s="36">
        <v>45987</v>
      </c>
      <c r="U7" s="38">
        <v>63313376</v>
      </c>
      <c r="V7" s="7">
        <f aca="true" t="shared" si="2" ref="V7:V47">U7/T7</f>
        <v>1376.7668254071802</v>
      </c>
      <c r="W7" s="13">
        <f aca="true" t="shared" si="3" ref="W7:W47">RANK(V7,$V$5:$V$47)</f>
        <v>11</v>
      </c>
      <c r="X7" s="37">
        <v>80227000</v>
      </c>
      <c r="Y7" s="13">
        <f t="shared" si="1"/>
        <v>1744.5582447213342</v>
      </c>
      <c r="AC7" s="2"/>
    </row>
    <row r="8" spans="1:29" s="3" customFormat="1" ht="30" customHeight="1">
      <c r="A8" s="20" t="s">
        <v>4</v>
      </c>
      <c r="B8" s="21">
        <v>0.55</v>
      </c>
      <c r="C8" s="5">
        <v>0.449</v>
      </c>
      <c r="D8" s="47">
        <f t="shared" si="0"/>
        <v>1</v>
      </c>
      <c r="E8" s="24" t="s">
        <v>102</v>
      </c>
      <c r="F8" s="22"/>
      <c r="G8" s="6" t="s">
        <v>92</v>
      </c>
      <c r="H8" s="6" t="s">
        <v>92</v>
      </c>
      <c r="I8" s="6"/>
      <c r="J8" s="6"/>
      <c r="K8" s="6"/>
      <c r="L8" s="6" t="s">
        <v>92</v>
      </c>
      <c r="M8" s="6" t="s">
        <v>92</v>
      </c>
      <c r="N8" s="6" t="s">
        <v>92</v>
      </c>
      <c r="O8" s="6"/>
      <c r="P8" s="26"/>
      <c r="Q8" s="58" t="s">
        <v>122</v>
      </c>
      <c r="R8" s="22">
        <v>1</v>
      </c>
      <c r="S8" s="6">
        <v>1</v>
      </c>
      <c r="T8" s="36">
        <v>8839</v>
      </c>
      <c r="U8" s="38">
        <v>12637885</v>
      </c>
      <c r="V8" s="7">
        <f t="shared" si="2"/>
        <v>1429.7867405815136</v>
      </c>
      <c r="W8" s="13">
        <f t="shared" si="3"/>
        <v>9</v>
      </c>
      <c r="X8" s="37">
        <v>15770000</v>
      </c>
      <c r="Y8" s="13">
        <f t="shared" si="1"/>
        <v>1784.1384772033036</v>
      </c>
      <c r="AC8" s="2"/>
    </row>
    <row r="9" spans="1:29" s="3" customFormat="1" ht="30" customHeight="1">
      <c r="A9" s="20" t="s">
        <v>5</v>
      </c>
      <c r="B9" s="21">
        <v>0.55</v>
      </c>
      <c r="C9" s="5">
        <v>0.426</v>
      </c>
      <c r="D9" s="47">
        <f t="shared" si="0"/>
        <v>2</v>
      </c>
      <c r="E9" s="24" t="s">
        <v>214</v>
      </c>
      <c r="F9" s="22"/>
      <c r="G9" s="6"/>
      <c r="H9" s="6" t="s">
        <v>215</v>
      </c>
      <c r="I9" s="6"/>
      <c r="J9" s="6"/>
      <c r="K9" s="6" t="s">
        <v>215</v>
      </c>
      <c r="L9" s="6" t="s">
        <v>215</v>
      </c>
      <c r="M9" s="6" t="s">
        <v>215</v>
      </c>
      <c r="N9" s="6" t="s">
        <v>215</v>
      </c>
      <c r="O9" s="6"/>
      <c r="P9" s="26"/>
      <c r="Q9" s="58" t="s">
        <v>216</v>
      </c>
      <c r="R9" s="22">
        <v>1</v>
      </c>
      <c r="S9" s="6">
        <v>1</v>
      </c>
      <c r="T9" s="36">
        <v>4683</v>
      </c>
      <c r="U9" s="38">
        <v>10910820</v>
      </c>
      <c r="V9" s="7">
        <f t="shared" si="2"/>
        <v>2329.8782831518256</v>
      </c>
      <c r="W9" s="13">
        <f t="shared" si="3"/>
        <v>1</v>
      </c>
      <c r="X9" s="37">
        <v>16293000</v>
      </c>
      <c r="Y9" s="13">
        <f t="shared" si="1"/>
        <v>3479.1800128123</v>
      </c>
      <c r="AC9" s="2"/>
    </row>
    <row r="10" spans="1:29" s="3" customFormat="1" ht="18" customHeight="1">
      <c r="A10" s="20" t="s">
        <v>6</v>
      </c>
      <c r="B10" s="21">
        <v>0.6</v>
      </c>
      <c r="C10" s="5">
        <v>0.32</v>
      </c>
      <c r="D10" s="47">
        <f t="shared" si="0"/>
        <v>8</v>
      </c>
      <c r="E10" s="24" t="s">
        <v>113</v>
      </c>
      <c r="F10" s="22"/>
      <c r="G10" s="6"/>
      <c r="H10" s="6"/>
      <c r="I10" s="6"/>
      <c r="J10" s="6" t="s">
        <v>112</v>
      </c>
      <c r="K10" s="6" t="s">
        <v>112</v>
      </c>
      <c r="L10" s="6" t="s">
        <v>112</v>
      </c>
      <c r="M10" s="6" t="s">
        <v>112</v>
      </c>
      <c r="N10" s="6" t="s">
        <v>112</v>
      </c>
      <c r="O10" s="6"/>
      <c r="P10" s="26"/>
      <c r="Q10" s="27" t="s">
        <v>94</v>
      </c>
      <c r="R10" s="22">
        <v>1</v>
      </c>
      <c r="S10" s="6"/>
      <c r="T10" s="36">
        <v>55003</v>
      </c>
      <c r="U10" s="38">
        <v>87257000</v>
      </c>
      <c r="V10" s="7">
        <f t="shared" si="2"/>
        <v>1586.4043779430212</v>
      </c>
      <c r="W10" s="13">
        <f t="shared" si="3"/>
        <v>6</v>
      </c>
      <c r="X10" s="37">
        <v>124450000</v>
      </c>
      <c r="Y10" s="13">
        <f t="shared" si="1"/>
        <v>2262.6038579713836</v>
      </c>
      <c r="AC10" s="2"/>
    </row>
    <row r="11" spans="1:25" s="3" customFormat="1" ht="18" customHeight="1">
      <c r="A11" s="20" t="s">
        <v>7</v>
      </c>
      <c r="B11" s="21">
        <v>0.59</v>
      </c>
      <c r="C11" s="5">
        <v>0.392</v>
      </c>
      <c r="D11" s="47">
        <f t="shared" si="0"/>
        <v>3</v>
      </c>
      <c r="E11" s="24" t="s">
        <v>113</v>
      </c>
      <c r="F11" s="22"/>
      <c r="G11" s="6" t="s">
        <v>112</v>
      </c>
      <c r="H11" s="6"/>
      <c r="I11" s="6" t="s">
        <v>112</v>
      </c>
      <c r="J11" s="6" t="s">
        <v>112</v>
      </c>
      <c r="K11" s="6" t="s">
        <v>112</v>
      </c>
      <c r="L11" s="6" t="s">
        <v>112</v>
      </c>
      <c r="M11" s="6" t="s">
        <v>112</v>
      </c>
      <c r="N11" s="6" t="s">
        <v>112</v>
      </c>
      <c r="O11" s="6" t="s">
        <v>112</v>
      </c>
      <c r="P11" s="26"/>
      <c r="Q11" s="27" t="s">
        <v>94</v>
      </c>
      <c r="R11" s="22">
        <v>1</v>
      </c>
      <c r="S11" s="6">
        <v>1</v>
      </c>
      <c r="T11" s="36">
        <v>154855</v>
      </c>
      <c r="U11" s="38">
        <v>193054000</v>
      </c>
      <c r="V11" s="7">
        <f t="shared" si="2"/>
        <v>1246.6759226373058</v>
      </c>
      <c r="W11" s="13">
        <f t="shared" si="3"/>
        <v>14</v>
      </c>
      <c r="X11" s="37">
        <v>237903000</v>
      </c>
      <c r="Y11" s="13">
        <f t="shared" si="1"/>
        <v>1536.2952439378773</v>
      </c>
    </row>
    <row r="12" spans="1:29" s="3" customFormat="1" ht="18" customHeight="1">
      <c r="A12" s="20" t="s">
        <v>8</v>
      </c>
      <c r="B12" s="21">
        <v>0.6</v>
      </c>
      <c r="C12" s="5"/>
      <c r="D12" s="47"/>
      <c r="E12" s="24" t="s">
        <v>128</v>
      </c>
      <c r="F12" s="22"/>
      <c r="G12" s="6"/>
      <c r="H12" s="6"/>
      <c r="I12" s="6"/>
      <c r="J12" s="6"/>
      <c r="K12" s="6" t="s">
        <v>125</v>
      </c>
      <c r="L12" s="6"/>
      <c r="M12" s="6"/>
      <c r="N12" s="6" t="s">
        <v>125</v>
      </c>
      <c r="O12" s="6"/>
      <c r="P12" s="26"/>
      <c r="Q12" s="27" t="s">
        <v>94</v>
      </c>
      <c r="R12" s="22">
        <v>1</v>
      </c>
      <c r="S12" s="6">
        <v>1</v>
      </c>
      <c r="T12" s="60">
        <v>12545</v>
      </c>
      <c r="U12" s="38">
        <v>18005000</v>
      </c>
      <c r="V12" s="7">
        <f>U12/T12</f>
        <v>1435.2331606217617</v>
      </c>
      <c r="W12" s="13">
        <f>RANK(V12,$V$5:$V$47)</f>
        <v>8</v>
      </c>
      <c r="X12" s="37"/>
      <c r="Y12" s="13"/>
      <c r="AC12" s="2"/>
    </row>
    <row r="13" spans="1:29" s="3" customFormat="1" ht="18" customHeight="1">
      <c r="A13" s="20" t="s">
        <v>9</v>
      </c>
      <c r="B13" s="21">
        <v>0.55</v>
      </c>
      <c r="C13" s="5">
        <v>0.248</v>
      </c>
      <c r="D13" s="47">
        <f t="shared" si="0"/>
        <v>19</v>
      </c>
      <c r="E13" s="24" t="s">
        <v>103</v>
      </c>
      <c r="F13" s="22"/>
      <c r="G13" s="6" t="s">
        <v>92</v>
      </c>
      <c r="H13" s="6"/>
      <c r="I13" s="6"/>
      <c r="J13" s="6"/>
      <c r="K13" s="6" t="s">
        <v>92</v>
      </c>
      <c r="L13" s="6" t="s">
        <v>92</v>
      </c>
      <c r="M13" s="6" t="s">
        <v>108</v>
      </c>
      <c r="N13" s="6" t="s">
        <v>92</v>
      </c>
      <c r="O13" s="6" t="s">
        <v>92</v>
      </c>
      <c r="P13" s="26"/>
      <c r="Q13" s="27">
        <v>500</v>
      </c>
      <c r="R13" s="22">
        <v>1</v>
      </c>
      <c r="S13" s="6">
        <v>1</v>
      </c>
      <c r="T13" s="36">
        <v>118500</v>
      </c>
      <c r="U13" s="38">
        <v>112152719</v>
      </c>
      <c r="V13" s="7">
        <f t="shared" si="2"/>
        <v>946.436447257384</v>
      </c>
      <c r="W13" s="13">
        <f t="shared" si="3"/>
        <v>30</v>
      </c>
      <c r="X13" s="37">
        <v>182715000</v>
      </c>
      <c r="Y13" s="13">
        <f t="shared" si="1"/>
        <v>1541.8987341772151</v>
      </c>
      <c r="AC13" s="2"/>
    </row>
    <row r="14" spans="1:29" s="3" customFormat="1" ht="18" customHeight="1">
      <c r="A14" s="20" t="s">
        <v>10</v>
      </c>
      <c r="B14" s="21">
        <v>0.57</v>
      </c>
      <c r="C14" s="5"/>
      <c r="D14" s="47"/>
      <c r="E14" s="24"/>
      <c r="F14" s="22"/>
      <c r="G14" s="6" t="s">
        <v>125</v>
      </c>
      <c r="H14" s="6"/>
      <c r="I14" s="6"/>
      <c r="J14" s="6" t="s">
        <v>125</v>
      </c>
      <c r="K14" s="6" t="s">
        <v>125</v>
      </c>
      <c r="L14" s="6" t="s">
        <v>125</v>
      </c>
      <c r="M14" s="6" t="s">
        <v>125</v>
      </c>
      <c r="N14" s="6" t="s">
        <v>125</v>
      </c>
      <c r="O14" s="6"/>
      <c r="P14" s="26"/>
      <c r="Q14" s="27" t="s">
        <v>94</v>
      </c>
      <c r="R14" s="22">
        <v>1</v>
      </c>
      <c r="S14" s="6"/>
      <c r="T14" s="36">
        <v>157776</v>
      </c>
      <c r="U14" s="38">
        <v>237992675</v>
      </c>
      <c r="V14" s="7">
        <f t="shared" si="2"/>
        <v>1508.4212744650645</v>
      </c>
      <c r="W14" s="13">
        <f t="shared" si="3"/>
        <v>7</v>
      </c>
      <c r="X14" s="37">
        <v>344605000</v>
      </c>
      <c r="Y14" s="13">
        <f t="shared" si="1"/>
        <v>2184.140807220363</v>
      </c>
      <c r="AC14" s="2"/>
    </row>
    <row r="15" spans="1:25" s="3" customFormat="1" ht="18" customHeight="1">
      <c r="A15" s="20" t="s">
        <v>11</v>
      </c>
      <c r="B15" s="21">
        <v>0.58</v>
      </c>
      <c r="C15" s="5">
        <v>0.2675</v>
      </c>
      <c r="D15" s="47">
        <f t="shared" si="0"/>
        <v>18</v>
      </c>
      <c r="E15" s="24" t="s">
        <v>211</v>
      </c>
      <c r="F15" s="22"/>
      <c r="G15" s="6" t="s">
        <v>212</v>
      </c>
      <c r="H15" s="6"/>
      <c r="I15" s="6" t="s">
        <v>212</v>
      </c>
      <c r="J15" s="6"/>
      <c r="K15" s="6"/>
      <c r="L15" s="6" t="s">
        <v>212</v>
      </c>
      <c r="M15" s="6"/>
      <c r="N15" s="6" t="s">
        <v>212</v>
      </c>
      <c r="O15" s="6"/>
      <c r="P15" s="26"/>
      <c r="Q15" s="27" t="s">
        <v>94</v>
      </c>
      <c r="R15" s="22">
        <v>1</v>
      </c>
      <c r="S15" s="6">
        <v>1</v>
      </c>
      <c r="T15" s="36">
        <v>37666</v>
      </c>
      <c r="U15" s="38">
        <v>44323417</v>
      </c>
      <c r="V15" s="7">
        <f t="shared" si="2"/>
        <v>1176.7487123665906</v>
      </c>
      <c r="W15" s="13">
        <f t="shared" si="3"/>
        <v>16</v>
      </c>
      <c r="X15" s="37">
        <v>65456000</v>
      </c>
      <c r="Y15" s="13">
        <f t="shared" si="1"/>
        <v>1737.80066903839</v>
      </c>
    </row>
    <row r="16" spans="1:29" s="3" customFormat="1" ht="18" customHeight="1">
      <c r="A16" s="20" t="s">
        <v>12</v>
      </c>
      <c r="B16" s="21">
        <v>0.55</v>
      </c>
      <c r="C16" s="5"/>
      <c r="D16" s="47"/>
      <c r="E16" s="24" t="s">
        <v>197</v>
      </c>
      <c r="F16" s="22"/>
      <c r="G16" s="6" t="s">
        <v>198</v>
      </c>
      <c r="H16" s="6" t="s">
        <v>198</v>
      </c>
      <c r="I16" s="6"/>
      <c r="J16" s="6" t="s">
        <v>198</v>
      </c>
      <c r="K16" s="6" t="s">
        <v>198</v>
      </c>
      <c r="L16" s="6" t="s">
        <v>198</v>
      </c>
      <c r="M16" s="6"/>
      <c r="N16" s="6" t="s">
        <v>198</v>
      </c>
      <c r="O16" s="6"/>
      <c r="P16" s="26" t="s">
        <v>198</v>
      </c>
      <c r="Q16" s="27" t="s">
        <v>94</v>
      </c>
      <c r="R16" s="22"/>
      <c r="S16" s="6">
        <v>1</v>
      </c>
      <c r="T16" s="60">
        <v>69926</v>
      </c>
      <c r="U16" s="38"/>
      <c r="V16" s="7"/>
      <c r="W16" s="13"/>
      <c r="X16" s="37">
        <v>77178000</v>
      </c>
      <c r="Y16" s="13">
        <f t="shared" si="1"/>
        <v>1103.7096359008094</v>
      </c>
      <c r="AC16" s="2"/>
    </row>
    <row r="17" spans="1:29" s="3" customFormat="1" ht="18" customHeight="1">
      <c r="A17" s="20" t="s">
        <v>13</v>
      </c>
      <c r="B17" s="21">
        <v>0.6</v>
      </c>
      <c r="C17" s="5">
        <v>0.314</v>
      </c>
      <c r="D17" s="47">
        <f t="shared" si="0"/>
        <v>10</v>
      </c>
      <c r="E17" s="24" t="s">
        <v>100</v>
      </c>
      <c r="F17" s="22"/>
      <c r="G17" s="6"/>
      <c r="H17" s="6"/>
      <c r="I17" s="6"/>
      <c r="J17" s="6"/>
      <c r="K17" s="6"/>
      <c r="L17" s="6" t="s">
        <v>92</v>
      </c>
      <c r="M17" s="6" t="s">
        <v>92</v>
      </c>
      <c r="N17" s="6" t="s">
        <v>92</v>
      </c>
      <c r="O17" s="6"/>
      <c r="P17" s="26" t="s">
        <v>92</v>
      </c>
      <c r="Q17" s="27" t="s">
        <v>94</v>
      </c>
      <c r="R17" s="22">
        <v>1</v>
      </c>
      <c r="S17" s="6">
        <v>1</v>
      </c>
      <c r="T17" s="36">
        <v>61037</v>
      </c>
      <c r="U17" s="38">
        <v>70821102</v>
      </c>
      <c r="V17" s="7">
        <f t="shared" si="2"/>
        <v>1160.2978848894932</v>
      </c>
      <c r="W17" s="13">
        <f t="shared" si="3"/>
        <v>18</v>
      </c>
      <c r="X17" s="37">
        <v>86054000</v>
      </c>
      <c r="Y17" s="13">
        <f t="shared" si="1"/>
        <v>1409.8661467634386</v>
      </c>
      <c r="AC17" s="2"/>
    </row>
    <row r="18" spans="1:25" s="3" customFormat="1" ht="18" customHeight="1">
      <c r="A18" s="20" t="s">
        <v>14</v>
      </c>
      <c r="B18" s="21">
        <v>0.61</v>
      </c>
      <c r="C18" s="5"/>
      <c r="D18" s="47"/>
      <c r="E18" s="24" t="s">
        <v>130</v>
      </c>
      <c r="F18" s="22">
        <v>1</v>
      </c>
      <c r="G18" s="6"/>
      <c r="H18" s="6"/>
      <c r="I18" s="6"/>
      <c r="J18" s="6"/>
      <c r="K18" s="6"/>
      <c r="L18" s="6"/>
      <c r="M18" s="6"/>
      <c r="N18" s="6"/>
      <c r="O18" s="6"/>
      <c r="P18" s="26"/>
      <c r="Q18" s="27" t="s">
        <v>131</v>
      </c>
      <c r="R18" s="22">
        <v>1</v>
      </c>
      <c r="S18" s="6"/>
      <c r="T18" s="36">
        <v>55158</v>
      </c>
      <c r="U18" s="38">
        <v>62179703</v>
      </c>
      <c r="V18" s="7">
        <f t="shared" si="2"/>
        <v>1127.3016244243809</v>
      </c>
      <c r="W18" s="13">
        <f t="shared" si="3"/>
        <v>20</v>
      </c>
      <c r="X18" s="37">
        <v>69167000</v>
      </c>
      <c r="Y18" s="13">
        <f t="shared" si="1"/>
        <v>1253.9794771384024</v>
      </c>
    </row>
    <row r="19" spans="1:29" s="3" customFormat="1" ht="18" customHeight="1">
      <c r="A19" s="20" t="s">
        <v>79</v>
      </c>
      <c r="B19" s="21">
        <v>0.6</v>
      </c>
      <c r="C19" s="5"/>
      <c r="D19" s="47"/>
      <c r="E19" s="24" t="s">
        <v>199</v>
      </c>
      <c r="F19" s="22">
        <v>1</v>
      </c>
      <c r="G19" s="6"/>
      <c r="H19" s="6"/>
      <c r="I19" s="6"/>
      <c r="J19" s="6"/>
      <c r="K19" s="6"/>
      <c r="L19" s="6"/>
      <c r="M19" s="6"/>
      <c r="N19" s="6"/>
      <c r="O19" s="6"/>
      <c r="P19" s="26"/>
      <c r="Q19" s="27" t="s">
        <v>200</v>
      </c>
      <c r="R19" s="22">
        <v>1</v>
      </c>
      <c r="S19" s="6">
        <v>1</v>
      </c>
      <c r="T19" s="65">
        <v>23667</v>
      </c>
      <c r="U19" s="38">
        <v>20384293</v>
      </c>
      <c r="V19" s="7">
        <f t="shared" si="2"/>
        <v>861.296023999662</v>
      </c>
      <c r="W19" s="13">
        <f t="shared" si="3"/>
        <v>34</v>
      </c>
      <c r="X19" s="37">
        <v>46370000</v>
      </c>
      <c r="Y19" s="13">
        <f t="shared" si="1"/>
        <v>1959.268179321418</v>
      </c>
      <c r="AC19" s="2"/>
    </row>
    <row r="20" spans="1:29" s="3" customFormat="1" ht="18" customHeight="1">
      <c r="A20" s="20" t="s">
        <v>15</v>
      </c>
      <c r="B20" s="21">
        <v>0.61</v>
      </c>
      <c r="C20" s="5"/>
      <c r="D20" s="47"/>
      <c r="E20" s="24" t="s">
        <v>117</v>
      </c>
      <c r="F20" s="22"/>
      <c r="G20" s="6"/>
      <c r="H20" s="6"/>
      <c r="I20" s="6"/>
      <c r="J20" s="6"/>
      <c r="K20" s="6"/>
      <c r="L20" s="6" t="s">
        <v>112</v>
      </c>
      <c r="M20" s="6"/>
      <c r="N20" s="6" t="s">
        <v>112</v>
      </c>
      <c r="O20" s="6"/>
      <c r="P20" s="26" t="s">
        <v>112</v>
      </c>
      <c r="Q20" s="27" t="s">
        <v>118</v>
      </c>
      <c r="R20" s="22">
        <v>1</v>
      </c>
      <c r="S20" s="6"/>
      <c r="T20" s="36">
        <v>107872</v>
      </c>
      <c r="U20" s="38"/>
      <c r="V20" s="7"/>
      <c r="W20" s="13"/>
      <c r="X20" s="37">
        <v>171365000</v>
      </c>
      <c r="Y20" s="13">
        <f t="shared" si="1"/>
        <v>1588.595743102937</v>
      </c>
      <c r="AC20" s="2"/>
    </row>
    <row r="21" spans="1:29" s="3" customFormat="1" ht="18" customHeight="1">
      <c r="A21" s="20" t="s">
        <v>16</v>
      </c>
      <c r="B21" s="21">
        <v>0.55</v>
      </c>
      <c r="C21" s="9"/>
      <c r="D21" s="47"/>
      <c r="E21" s="24" t="s">
        <v>207</v>
      </c>
      <c r="F21" s="22"/>
      <c r="G21" s="6"/>
      <c r="H21" s="6"/>
      <c r="I21" s="6"/>
      <c r="J21" s="6"/>
      <c r="K21" s="6"/>
      <c r="L21" s="6" t="s">
        <v>208</v>
      </c>
      <c r="M21" s="6" t="s">
        <v>208</v>
      </c>
      <c r="N21" s="6" t="s">
        <v>208</v>
      </c>
      <c r="O21" s="6"/>
      <c r="P21" s="26" t="s">
        <v>208</v>
      </c>
      <c r="Q21" s="27" t="s">
        <v>94</v>
      </c>
      <c r="R21" s="22">
        <v>1</v>
      </c>
      <c r="S21" s="6">
        <v>1</v>
      </c>
      <c r="T21" s="36">
        <v>172878</v>
      </c>
      <c r="U21" s="38">
        <v>202305000</v>
      </c>
      <c r="V21" s="7">
        <f t="shared" si="2"/>
        <v>1170.2183042376705</v>
      </c>
      <c r="W21" s="13">
        <f t="shared" si="3"/>
        <v>17</v>
      </c>
      <c r="X21" s="37">
        <v>328112000</v>
      </c>
      <c r="Y21" s="13">
        <f t="shared" si="1"/>
        <v>1897.939587454737</v>
      </c>
      <c r="AC21" s="2"/>
    </row>
    <row r="22" spans="1:25" s="3" customFormat="1" ht="18" customHeight="1">
      <c r="A22" s="20" t="s">
        <v>17</v>
      </c>
      <c r="B22" s="21">
        <v>0.525</v>
      </c>
      <c r="C22" s="5">
        <v>0.218</v>
      </c>
      <c r="D22" s="47">
        <f t="shared" si="0"/>
        <v>25</v>
      </c>
      <c r="E22" s="24" t="s">
        <v>207</v>
      </c>
      <c r="F22" s="22">
        <v>1</v>
      </c>
      <c r="G22" s="6"/>
      <c r="H22" s="6"/>
      <c r="I22" s="6"/>
      <c r="J22" s="6"/>
      <c r="K22" s="6"/>
      <c r="L22" s="6"/>
      <c r="M22" s="6"/>
      <c r="N22" s="6"/>
      <c r="O22" s="6"/>
      <c r="P22" s="26"/>
      <c r="Q22" s="27">
        <v>500</v>
      </c>
      <c r="R22" s="22">
        <v>1</v>
      </c>
      <c r="S22" s="6">
        <v>1</v>
      </c>
      <c r="T22" s="36">
        <v>31188</v>
      </c>
      <c r="U22" s="38">
        <v>30304937</v>
      </c>
      <c r="V22" s="7">
        <f t="shared" si="2"/>
        <v>971.6858086443503</v>
      </c>
      <c r="W22" s="13">
        <f t="shared" si="3"/>
        <v>29</v>
      </c>
      <c r="X22" s="37">
        <v>43669000</v>
      </c>
      <c r="Y22" s="13">
        <f t="shared" si="1"/>
        <v>1400.1859689624214</v>
      </c>
    </row>
    <row r="23" spans="1:29" s="3" customFormat="1" ht="18" customHeight="1">
      <c r="A23" s="20" t="s">
        <v>18</v>
      </c>
      <c r="B23" s="21">
        <v>0.6</v>
      </c>
      <c r="C23" s="5"/>
      <c r="D23" s="47"/>
      <c r="E23" s="24" t="s">
        <v>134</v>
      </c>
      <c r="F23" s="22"/>
      <c r="G23" s="6"/>
      <c r="H23" s="6"/>
      <c r="I23" s="6"/>
      <c r="J23" s="6"/>
      <c r="K23" s="6"/>
      <c r="L23" s="6" t="s">
        <v>135</v>
      </c>
      <c r="M23" s="6"/>
      <c r="N23" s="6" t="s">
        <v>135</v>
      </c>
      <c r="O23" s="6"/>
      <c r="P23" s="26"/>
      <c r="Q23" s="27" t="s">
        <v>94</v>
      </c>
      <c r="R23" s="22">
        <v>1</v>
      </c>
      <c r="S23" s="6">
        <v>1</v>
      </c>
      <c r="T23" s="60">
        <v>231657</v>
      </c>
      <c r="U23" s="38">
        <v>212388725</v>
      </c>
      <c r="V23" s="7">
        <f t="shared" si="2"/>
        <v>916.8241192797973</v>
      </c>
      <c r="W23" s="13">
        <f t="shared" si="3"/>
        <v>33</v>
      </c>
      <c r="X23" s="37">
        <v>336133000</v>
      </c>
      <c r="Y23" s="13">
        <f t="shared" si="1"/>
        <v>1450.9943580379613</v>
      </c>
      <c r="AC23" s="2"/>
    </row>
    <row r="24" spans="1:29" s="3" customFormat="1" ht="18" customHeight="1">
      <c r="A24" s="20" t="s">
        <v>19</v>
      </c>
      <c r="B24" s="21">
        <v>0.55</v>
      </c>
      <c r="C24" s="5"/>
      <c r="D24" s="47"/>
      <c r="E24" s="24"/>
      <c r="F24" s="22"/>
      <c r="G24" s="6"/>
      <c r="H24" s="6"/>
      <c r="I24" s="6"/>
      <c r="J24" s="6"/>
      <c r="K24" s="6"/>
      <c r="L24" s="6" t="s">
        <v>112</v>
      </c>
      <c r="M24" s="6"/>
      <c r="N24" s="6" t="s">
        <v>112</v>
      </c>
      <c r="O24" s="6"/>
      <c r="P24" s="26"/>
      <c r="Q24" s="59" t="s">
        <v>116</v>
      </c>
      <c r="R24" s="22">
        <v>1</v>
      </c>
      <c r="S24" s="6">
        <v>1</v>
      </c>
      <c r="T24" s="36">
        <v>120090</v>
      </c>
      <c r="U24" s="38"/>
      <c r="V24" s="7"/>
      <c r="W24" s="13"/>
      <c r="X24" s="37"/>
      <c r="Y24" s="13"/>
      <c r="AC24" s="2"/>
    </row>
    <row r="25" spans="1:29" s="3" customFormat="1" ht="18" customHeight="1">
      <c r="A25" s="20" t="s">
        <v>20</v>
      </c>
      <c r="B25" s="21">
        <v>0.58</v>
      </c>
      <c r="C25" s="5">
        <v>0.295</v>
      </c>
      <c r="D25" s="47">
        <f t="shared" si="0"/>
        <v>13</v>
      </c>
      <c r="E25" s="24" t="s">
        <v>137</v>
      </c>
      <c r="F25" s="22">
        <v>1</v>
      </c>
      <c r="G25" s="6"/>
      <c r="H25" s="6"/>
      <c r="I25" s="6"/>
      <c r="J25" s="6"/>
      <c r="K25" s="6"/>
      <c r="L25" s="6"/>
      <c r="M25" s="6"/>
      <c r="N25" s="6"/>
      <c r="O25" s="6"/>
      <c r="P25" s="26"/>
      <c r="Q25" s="27" t="s">
        <v>94</v>
      </c>
      <c r="R25" s="22">
        <v>1</v>
      </c>
      <c r="S25" s="6"/>
      <c r="T25" s="36">
        <v>30770</v>
      </c>
      <c r="U25" s="38">
        <v>29089421</v>
      </c>
      <c r="V25" s="7">
        <f t="shared" si="2"/>
        <v>945.3825479363016</v>
      </c>
      <c r="W25" s="13">
        <f t="shared" si="3"/>
        <v>31</v>
      </c>
      <c r="X25" s="37">
        <v>57054000</v>
      </c>
      <c r="Y25" s="13">
        <f t="shared" si="1"/>
        <v>1854.2086447838803</v>
      </c>
      <c r="AC25" s="2"/>
    </row>
    <row r="26" spans="1:29" s="3" customFormat="1" ht="18" customHeight="1">
      <c r="A26" s="20" t="s">
        <v>21</v>
      </c>
      <c r="B26" s="21">
        <v>0.6</v>
      </c>
      <c r="C26" s="5">
        <v>0.242</v>
      </c>
      <c r="D26" s="47">
        <f t="shared" si="0"/>
        <v>20</v>
      </c>
      <c r="E26" s="24" t="s">
        <v>209</v>
      </c>
      <c r="F26" s="22"/>
      <c r="G26" s="6" t="s">
        <v>210</v>
      </c>
      <c r="H26" s="6"/>
      <c r="I26" s="6"/>
      <c r="J26" s="6" t="s">
        <v>210</v>
      </c>
      <c r="K26" s="6" t="s">
        <v>210</v>
      </c>
      <c r="L26" s="6" t="s">
        <v>210</v>
      </c>
      <c r="M26" s="6" t="s">
        <v>210</v>
      </c>
      <c r="N26" s="6" t="s">
        <v>210</v>
      </c>
      <c r="O26" s="6"/>
      <c r="P26" s="26"/>
      <c r="Q26" s="59">
        <v>1000</v>
      </c>
      <c r="R26" s="22">
        <v>1</v>
      </c>
      <c r="S26" s="6">
        <v>1</v>
      </c>
      <c r="T26" s="36">
        <v>54623</v>
      </c>
      <c r="U26" s="38">
        <v>44147049</v>
      </c>
      <c r="V26" s="7">
        <f t="shared" si="2"/>
        <v>808.2135547296926</v>
      </c>
      <c r="W26" s="13">
        <f t="shared" si="3"/>
        <v>36</v>
      </c>
      <c r="X26" s="37">
        <v>91707700</v>
      </c>
      <c r="Y26" s="13">
        <f t="shared" si="1"/>
        <v>1678.9209673580726</v>
      </c>
      <c r="AC26" s="2"/>
    </row>
    <row r="27" spans="1:29" s="3" customFormat="1" ht="18" customHeight="1">
      <c r="A27" s="20" t="s">
        <v>22</v>
      </c>
      <c r="B27" s="21">
        <v>0.58</v>
      </c>
      <c r="C27" s="5"/>
      <c r="D27" s="47"/>
      <c r="E27" s="24"/>
      <c r="F27" s="22"/>
      <c r="G27" s="6" t="s">
        <v>231</v>
      </c>
      <c r="H27" s="6"/>
      <c r="I27" s="6"/>
      <c r="J27" s="6" t="s">
        <v>231</v>
      </c>
      <c r="K27" s="6"/>
      <c r="L27" s="6" t="s">
        <v>231</v>
      </c>
      <c r="M27" s="6" t="s">
        <v>231</v>
      </c>
      <c r="N27" s="6" t="s">
        <v>231</v>
      </c>
      <c r="O27" s="6"/>
      <c r="P27" s="26" t="s">
        <v>231</v>
      </c>
      <c r="Q27" s="59">
        <v>1000</v>
      </c>
      <c r="R27" s="22">
        <v>1</v>
      </c>
      <c r="S27" s="6"/>
      <c r="T27" s="36">
        <v>48809</v>
      </c>
      <c r="U27" s="38">
        <v>51638000</v>
      </c>
      <c r="V27" s="7">
        <f t="shared" si="2"/>
        <v>1057.9606220164314</v>
      </c>
      <c r="W27" s="13">
        <f t="shared" si="3"/>
        <v>25</v>
      </c>
      <c r="X27" s="37">
        <v>98789000</v>
      </c>
      <c r="Y27" s="13">
        <f t="shared" si="1"/>
        <v>2023.9914769817042</v>
      </c>
      <c r="AC27" s="2"/>
    </row>
    <row r="28" spans="1:29" s="3" customFormat="1" ht="18" customHeight="1">
      <c r="A28" s="20" t="s">
        <v>23</v>
      </c>
      <c r="B28" s="21">
        <v>0.55</v>
      </c>
      <c r="C28" s="5">
        <v>0.316</v>
      </c>
      <c r="D28" s="47">
        <f t="shared" si="0"/>
        <v>9</v>
      </c>
      <c r="E28" s="24" t="s">
        <v>104</v>
      </c>
      <c r="F28" s="22">
        <v>1</v>
      </c>
      <c r="G28" s="6"/>
      <c r="H28" s="6"/>
      <c r="I28" s="6"/>
      <c r="J28" s="6"/>
      <c r="K28" s="6"/>
      <c r="L28" s="6"/>
      <c r="M28" s="6"/>
      <c r="N28" s="6"/>
      <c r="O28" s="6"/>
      <c r="P28" s="26"/>
      <c r="Q28" s="27" t="s">
        <v>94</v>
      </c>
      <c r="R28" s="22">
        <v>1</v>
      </c>
      <c r="S28" s="6"/>
      <c r="T28" s="36">
        <v>28219</v>
      </c>
      <c r="U28" s="38">
        <v>57468000</v>
      </c>
      <c r="V28" s="7">
        <f t="shared" si="2"/>
        <v>2036.5002303412593</v>
      </c>
      <c r="W28" s="13">
        <f t="shared" si="3"/>
        <v>2</v>
      </c>
      <c r="X28" s="37">
        <v>57719000</v>
      </c>
      <c r="Y28" s="13">
        <f t="shared" si="1"/>
        <v>2045.3949466671393</v>
      </c>
      <c r="AC28" s="2"/>
    </row>
    <row r="29" spans="1:29" s="3" customFormat="1" ht="18" customHeight="1">
      <c r="A29" s="20" t="s">
        <v>24</v>
      </c>
      <c r="B29" s="21">
        <v>0.55</v>
      </c>
      <c r="C29" s="5">
        <v>0.28</v>
      </c>
      <c r="D29" s="47">
        <f t="shared" si="0"/>
        <v>15</v>
      </c>
      <c r="E29" s="24" t="s">
        <v>91</v>
      </c>
      <c r="F29" s="22"/>
      <c r="G29" s="6" t="s">
        <v>92</v>
      </c>
      <c r="H29" s="6"/>
      <c r="I29" s="6" t="s">
        <v>92</v>
      </c>
      <c r="J29" s="6"/>
      <c r="K29" s="6"/>
      <c r="L29" s="6" t="s">
        <v>92</v>
      </c>
      <c r="M29" s="6" t="s">
        <v>92</v>
      </c>
      <c r="N29" s="6" t="s">
        <v>92</v>
      </c>
      <c r="O29" s="6"/>
      <c r="P29" s="26"/>
      <c r="Q29" s="27" t="s">
        <v>94</v>
      </c>
      <c r="R29" s="22">
        <v>1</v>
      </c>
      <c r="S29" s="6"/>
      <c r="T29" s="36">
        <v>24127</v>
      </c>
      <c r="U29" s="38">
        <v>33784552</v>
      </c>
      <c r="V29" s="7">
        <f t="shared" si="2"/>
        <v>1400.2798524474656</v>
      </c>
      <c r="W29" s="13">
        <f t="shared" si="3"/>
        <v>10</v>
      </c>
      <c r="X29" s="37">
        <v>50137000</v>
      </c>
      <c r="Y29" s="13">
        <f t="shared" si="1"/>
        <v>2078.0453433912216</v>
      </c>
      <c r="AC29" s="2"/>
    </row>
    <row r="30" spans="1:29" s="3" customFormat="1" ht="18" customHeight="1">
      <c r="A30" s="20" t="s">
        <v>25</v>
      </c>
      <c r="B30" s="21">
        <v>0.55</v>
      </c>
      <c r="C30" s="5"/>
      <c r="D30" s="47"/>
      <c r="E30" s="24" t="s">
        <v>103</v>
      </c>
      <c r="F30" s="22"/>
      <c r="G30" s="6"/>
      <c r="H30" s="6"/>
      <c r="I30" s="6"/>
      <c r="J30" s="6" t="s">
        <v>92</v>
      </c>
      <c r="K30" s="6" t="s">
        <v>92</v>
      </c>
      <c r="L30" s="6" t="s">
        <v>92</v>
      </c>
      <c r="M30" s="6" t="s">
        <v>92</v>
      </c>
      <c r="N30" s="6" t="s">
        <v>92</v>
      </c>
      <c r="O30" s="6"/>
      <c r="P30" s="26"/>
      <c r="Q30" s="27" t="s">
        <v>94</v>
      </c>
      <c r="R30" s="22">
        <v>1</v>
      </c>
      <c r="S30" s="6"/>
      <c r="T30" s="36">
        <v>49780</v>
      </c>
      <c r="U30" s="38">
        <v>50370177</v>
      </c>
      <c r="V30" s="7">
        <f t="shared" si="2"/>
        <v>1011.8557051024508</v>
      </c>
      <c r="W30" s="13">
        <f t="shared" si="3"/>
        <v>28</v>
      </c>
      <c r="X30" s="37">
        <v>76535000</v>
      </c>
      <c r="Y30" s="13">
        <f t="shared" si="1"/>
        <v>1537.4648453194054</v>
      </c>
      <c r="AC30" s="2"/>
    </row>
    <row r="31" spans="1:29" s="3" customFormat="1" ht="18" customHeight="1">
      <c r="A31" s="20" t="s">
        <v>26</v>
      </c>
      <c r="B31" s="21">
        <v>0.6</v>
      </c>
      <c r="C31" s="5">
        <v>0.226</v>
      </c>
      <c r="D31" s="47">
        <f t="shared" si="0"/>
        <v>23</v>
      </c>
      <c r="E31" s="24" t="s">
        <v>203</v>
      </c>
      <c r="F31" s="22"/>
      <c r="G31" s="6" t="s">
        <v>204</v>
      </c>
      <c r="H31" s="6"/>
      <c r="I31" s="6"/>
      <c r="J31" s="6" t="s">
        <v>204</v>
      </c>
      <c r="K31" s="6" t="s">
        <v>204</v>
      </c>
      <c r="L31" s="6"/>
      <c r="M31" s="6" t="s">
        <v>204</v>
      </c>
      <c r="N31" s="6"/>
      <c r="O31" s="6"/>
      <c r="P31" s="26"/>
      <c r="Q31" s="27" t="s">
        <v>94</v>
      </c>
      <c r="R31" s="22">
        <v>1</v>
      </c>
      <c r="S31" s="6"/>
      <c r="T31" s="36">
        <v>5277</v>
      </c>
      <c r="U31" s="38">
        <v>5928807</v>
      </c>
      <c r="V31" s="7">
        <f t="shared" si="2"/>
        <v>1123.5184764070495</v>
      </c>
      <c r="W31" s="13">
        <f t="shared" si="3"/>
        <v>21</v>
      </c>
      <c r="X31" s="37">
        <v>14332000</v>
      </c>
      <c r="Y31" s="13">
        <f t="shared" si="1"/>
        <v>2715.9370854652266</v>
      </c>
      <c r="AC31" s="2"/>
    </row>
    <row r="32" spans="1:29" s="3" customFormat="1" ht="18" customHeight="1">
      <c r="A32" s="20" t="s">
        <v>27</v>
      </c>
      <c r="B32" s="21">
        <v>0.6</v>
      </c>
      <c r="C32" s="5"/>
      <c r="D32" s="47"/>
      <c r="E32" s="24" t="s">
        <v>126</v>
      </c>
      <c r="F32" s="22"/>
      <c r="G32" s="6" t="s">
        <v>125</v>
      </c>
      <c r="H32" s="6"/>
      <c r="I32" s="6" t="s">
        <v>125</v>
      </c>
      <c r="J32" s="6" t="s">
        <v>125</v>
      </c>
      <c r="K32" s="6" t="s">
        <v>125</v>
      </c>
      <c r="L32" s="6" t="s">
        <v>125</v>
      </c>
      <c r="M32" s="6" t="s">
        <v>125</v>
      </c>
      <c r="N32" s="6" t="s">
        <v>125</v>
      </c>
      <c r="O32" s="6"/>
      <c r="P32" s="26"/>
      <c r="Q32" s="27" t="s">
        <v>94</v>
      </c>
      <c r="R32" s="22">
        <v>1</v>
      </c>
      <c r="S32" s="6">
        <v>1</v>
      </c>
      <c r="T32" s="36">
        <v>6263</v>
      </c>
      <c r="U32" s="38">
        <v>10772617</v>
      </c>
      <c r="V32" s="7">
        <f t="shared" si="2"/>
        <v>1720.0410346479323</v>
      </c>
      <c r="W32" s="13">
        <f t="shared" si="3"/>
        <v>5</v>
      </c>
      <c r="X32" s="37">
        <v>12613000</v>
      </c>
      <c r="Y32" s="13">
        <f t="shared" si="1"/>
        <v>2013.8911064984832</v>
      </c>
      <c r="AC32" s="2"/>
    </row>
    <row r="33" spans="1:29" s="3" customFormat="1" ht="18" customHeight="1">
      <c r="A33" s="20" t="s">
        <v>28</v>
      </c>
      <c r="B33" s="21">
        <v>0.6</v>
      </c>
      <c r="C33" s="5"/>
      <c r="D33" s="47"/>
      <c r="E33" s="24" t="s">
        <v>111</v>
      </c>
      <c r="F33" s="22"/>
      <c r="G33" s="6" t="s">
        <v>112</v>
      </c>
      <c r="H33" s="6"/>
      <c r="I33" s="6" t="s">
        <v>112</v>
      </c>
      <c r="J33" s="6" t="s">
        <v>112</v>
      </c>
      <c r="K33" s="6" t="s">
        <v>112</v>
      </c>
      <c r="L33" s="6"/>
      <c r="M33" s="6" t="s">
        <v>112</v>
      </c>
      <c r="N33" s="6"/>
      <c r="O33" s="6"/>
      <c r="P33" s="26"/>
      <c r="Q33" s="27" t="s">
        <v>94</v>
      </c>
      <c r="R33" s="22">
        <v>1</v>
      </c>
      <c r="S33" s="6"/>
      <c r="T33" s="36">
        <v>2361</v>
      </c>
      <c r="U33" s="38">
        <v>4611372</v>
      </c>
      <c r="V33" s="7">
        <f t="shared" si="2"/>
        <v>1953.143583227446</v>
      </c>
      <c r="W33" s="13">
        <f t="shared" si="3"/>
        <v>3</v>
      </c>
      <c r="X33" s="37">
        <v>7741000</v>
      </c>
      <c r="Y33" s="13">
        <f t="shared" si="1"/>
        <v>3278.6954680220247</v>
      </c>
      <c r="AC33" s="2"/>
    </row>
    <row r="34" spans="1:29" s="3" customFormat="1" ht="18" customHeight="1">
      <c r="A34" s="20" t="s">
        <v>29</v>
      </c>
      <c r="B34" s="21">
        <v>0.57</v>
      </c>
      <c r="C34" s="5">
        <v>0.374</v>
      </c>
      <c r="D34" s="47">
        <f t="shared" si="0"/>
        <v>4</v>
      </c>
      <c r="E34" s="24" t="s">
        <v>213</v>
      </c>
      <c r="F34" s="22">
        <v>1</v>
      </c>
      <c r="G34" s="6"/>
      <c r="H34" s="6"/>
      <c r="I34" s="6"/>
      <c r="J34" s="6"/>
      <c r="K34" s="6"/>
      <c r="L34" s="6"/>
      <c r="M34" s="6"/>
      <c r="N34" s="6"/>
      <c r="O34" s="6"/>
      <c r="P34" s="26"/>
      <c r="Q34" s="27" t="s">
        <v>94</v>
      </c>
      <c r="R34" s="22">
        <v>1</v>
      </c>
      <c r="S34" s="6"/>
      <c r="T34" s="36">
        <v>46989</v>
      </c>
      <c r="U34" s="38">
        <v>58298233</v>
      </c>
      <c r="V34" s="7">
        <f t="shared" si="2"/>
        <v>1240.6783076890335</v>
      </c>
      <c r="W34" s="13">
        <f t="shared" si="3"/>
        <v>15</v>
      </c>
      <c r="X34" s="37">
        <v>123437000</v>
      </c>
      <c r="Y34" s="13">
        <f t="shared" si="1"/>
        <v>2626.933963267999</v>
      </c>
      <c r="AC34" s="2"/>
    </row>
    <row r="35" spans="1:29" s="3" customFormat="1" ht="18" customHeight="1">
      <c r="A35" s="20" t="s">
        <v>30</v>
      </c>
      <c r="B35" s="21">
        <v>0.58</v>
      </c>
      <c r="C35" s="9"/>
      <c r="D35" s="47"/>
      <c r="E35" s="24" t="s">
        <v>103</v>
      </c>
      <c r="F35" s="22"/>
      <c r="G35" s="6"/>
      <c r="H35" s="6"/>
      <c r="I35" s="6"/>
      <c r="J35" s="6" t="s">
        <v>92</v>
      </c>
      <c r="K35" s="6" t="s">
        <v>92</v>
      </c>
      <c r="L35" s="6" t="s">
        <v>92</v>
      </c>
      <c r="M35" s="6"/>
      <c r="N35" s="6" t="s">
        <v>92</v>
      </c>
      <c r="O35" s="6" t="s">
        <v>92</v>
      </c>
      <c r="P35" s="26"/>
      <c r="Q35" s="27" t="s">
        <v>110</v>
      </c>
      <c r="R35" s="22">
        <v>1</v>
      </c>
      <c r="S35" s="6"/>
      <c r="T35" s="36">
        <v>377326</v>
      </c>
      <c r="U35" s="38">
        <v>408000000</v>
      </c>
      <c r="V35" s="7">
        <f t="shared" si="2"/>
        <v>1081.2930993358527</v>
      </c>
      <c r="W35" s="13">
        <f t="shared" si="3"/>
        <v>23</v>
      </c>
      <c r="X35" s="37">
        <v>408000000</v>
      </c>
      <c r="Y35" s="13">
        <f t="shared" si="1"/>
        <v>1081.2930993358527</v>
      </c>
      <c r="AC35" s="2"/>
    </row>
    <row r="36" spans="1:29" s="3" customFormat="1" ht="18" customHeight="1">
      <c r="A36" s="20" t="s">
        <v>31</v>
      </c>
      <c r="B36" s="21">
        <v>0.6</v>
      </c>
      <c r="C36" s="5">
        <v>0.332</v>
      </c>
      <c r="D36" s="47">
        <f t="shared" si="0"/>
        <v>7</v>
      </c>
      <c r="E36" s="24" t="s">
        <v>252</v>
      </c>
      <c r="F36" s="22">
        <v>1</v>
      </c>
      <c r="G36" s="6"/>
      <c r="H36" s="6"/>
      <c r="I36" s="6"/>
      <c r="J36" s="6"/>
      <c r="K36" s="6"/>
      <c r="L36" s="6"/>
      <c r="M36" s="6"/>
      <c r="N36" s="6"/>
      <c r="O36" s="6"/>
      <c r="P36" s="26"/>
      <c r="Q36" s="27" t="s">
        <v>94</v>
      </c>
      <c r="R36" s="22">
        <v>1</v>
      </c>
      <c r="S36" s="6">
        <v>1</v>
      </c>
      <c r="T36" s="36">
        <v>73547</v>
      </c>
      <c r="U36" s="38">
        <v>39138215</v>
      </c>
      <c r="V36" s="7">
        <f t="shared" si="2"/>
        <v>532.1524331379934</v>
      </c>
      <c r="W36" s="13">
        <f t="shared" si="3"/>
        <v>39</v>
      </c>
      <c r="X36" s="37">
        <v>157178000</v>
      </c>
      <c r="Y36" s="13">
        <f t="shared" si="1"/>
        <v>2137.109603382871</v>
      </c>
      <c r="AC36" s="2"/>
    </row>
    <row r="37" spans="1:29" s="3" customFormat="1" ht="18" customHeight="1">
      <c r="A37" s="20" t="s">
        <v>32</v>
      </c>
      <c r="B37" s="21">
        <v>0.58</v>
      </c>
      <c r="C37" s="5">
        <v>0.2</v>
      </c>
      <c r="D37" s="47">
        <f t="shared" si="0"/>
        <v>26</v>
      </c>
      <c r="E37" s="24" t="s">
        <v>103</v>
      </c>
      <c r="F37" s="22">
        <v>1</v>
      </c>
      <c r="G37" s="6"/>
      <c r="H37" s="6"/>
      <c r="I37" s="6"/>
      <c r="J37" s="6"/>
      <c r="K37" s="6"/>
      <c r="L37" s="6"/>
      <c r="M37" s="6"/>
      <c r="N37" s="6"/>
      <c r="O37" s="6"/>
      <c r="P37" s="26"/>
      <c r="Q37" s="27">
        <v>500</v>
      </c>
      <c r="R37" s="22">
        <v>1</v>
      </c>
      <c r="S37" s="6">
        <v>1</v>
      </c>
      <c r="T37" s="36">
        <v>24690</v>
      </c>
      <c r="U37" s="38">
        <v>20172084</v>
      </c>
      <c r="V37" s="7">
        <f t="shared" si="2"/>
        <v>817.0143377885784</v>
      </c>
      <c r="W37" s="13">
        <f t="shared" si="3"/>
        <v>35</v>
      </c>
      <c r="X37" s="37"/>
      <c r="Y37" s="13"/>
      <c r="AC37" s="2"/>
    </row>
    <row r="38" spans="1:29" s="3" customFormat="1" ht="18" customHeight="1">
      <c r="A38" s="20" t="s">
        <v>33</v>
      </c>
      <c r="B38" s="21">
        <v>0.55</v>
      </c>
      <c r="C38" s="5">
        <v>0.239</v>
      </c>
      <c r="D38" s="47">
        <f t="shared" si="0"/>
        <v>21</v>
      </c>
      <c r="E38" s="24" t="s">
        <v>128</v>
      </c>
      <c r="F38" s="22"/>
      <c r="G38" s="6" t="s">
        <v>125</v>
      </c>
      <c r="H38" s="6"/>
      <c r="I38" s="6"/>
      <c r="J38" s="6" t="s">
        <v>125</v>
      </c>
      <c r="K38" s="6"/>
      <c r="L38" s="6" t="s">
        <v>125</v>
      </c>
      <c r="M38" s="6" t="s">
        <v>125</v>
      </c>
      <c r="N38" s="6" t="s">
        <v>125</v>
      </c>
      <c r="O38" s="6"/>
      <c r="P38" s="26"/>
      <c r="Q38" s="59">
        <v>1000</v>
      </c>
      <c r="R38" s="22">
        <v>1</v>
      </c>
      <c r="S38" s="6">
        <v>1</v>
      </c>
      <c r="T38" s="36">
        <v>33279</v>
      </c>
      <c r="U38" s="38">
        <v>62635815</v>
      </c>
      <c r="V38" s="7">
        <f t="shared" si="2"/>
        <v>1882.1423420174885</v>
      </c>
      <c r="W38" s="13">
        <f t="shared" si="3"/>
        <v>4</v>
      </c>
      <c r="X38" s="37">
        <v>64574000</v>
      </c>
      <c r="Y38" s="13">
        <f t="shared" si="1"/>
        <v>1940.382824003125</v>
      </c>
      <c r="AC38" s="2"/>
    </row>
    <row r="39" spans="1:29" s="3" customFormat="1" ht="18" customHeight="1">
      <c r="A39" s="20" t="s">
        <v>34</v>
      </c>
      <c r="B39" s="21">
        <v>0.6</v>
      </c>
      <c r="C39" s="5">
        <v>0.223</v>
      </c>
      <c r="D39" s="47">
        <f t="shared" si="0"/>
        <v>24</v>
      </c>
      <c r="E39" s="24" t="s">
        <v>214</v>
      </c>
      <c r="F39" s="22"/>
      <c r="G39" s="6" t="s">
        <v>215</v>
      </c>
      <c r="H39" s="6"/>
      <c r="I39" s="6"/>
      <c r="J39" s="6"/>
      <c r="K39" s="6"/>
      <c r="L39" s="6" t="s">
        <v>215</v>
      </c>
      <c r="M39" s="6" t="s">
        <v>215</v>
      </c>
      <c r="N39" s="6" t="s">
        <v>215</v>
      </c>
      <c r="O39" s="6"/>
      <c r="P39" s="26"/>
      <c r="Q39" s="59">
        <v>1000</v>
      </c>
      <c r="R39" s="22">
        <v>1</v>
      </c>
      <c r="S39" s="6">
        <v>1</v>
      </c>
      <c r="T39" s="36">
        <v>7561</v>
      </c>
      <c r="U39" s="38">
        <v>9678317</v>
      </c>
      <c r="V39" s="7">
        <f t="shared" si="2"/>
        <v>1280.0313450601773</v>
      </c>
      <c r="W39" s="13">
        <f t="shared" si="3"/>
        <v>12</v>
      </c>
      <c r="X39" s="37">
        <v>10518000</v>
      </c>
      <c r="Y39" s="13">
        <f t="shared" si="1"/>
        <v>1391.0858352069831</v>
      </c>
      <c r="AC39" s="2"/>
    </row>
    <row r="40" spans="1:29" s="3" customFormat="1" ht="18" customHeight="1">
      <c r="A40" s="20" t="s">
        <v>35</v>
      </c>
      <c r="B40" s="21">
        <v>0.6</v>
      </c>
      <c r="C40" s="5"/>
      <c r="D40" s="47"/>
      <c r="E40" s="24" t="s">
        <v>221</v>
      </c>
      <c r="F40" s="22">
        <v>1</v>
      </c>
      <c r="G40" s="6"/>
      <c r="H40" s="6"/>
      <c r="I40" s="6"/>
      <c r="J40" s="6"/>
      <c r="K40" s="6"/>
      <c r="L40" s="6"/>
      <c r="M40" s="6"/>
      <c r="N40" s="6"/>
      <c r="O40" s="6"/>
      <c r="P40" s="26"/>
      <c r="Q40" s="27" t="s">
        <v>94</v>
      </c>
      <c r="R40" s="22">
        <v>1</v>
      </c>
      <c r="S40" s="6">
        <v>1</v>
      </c>
      <c r="T40" s="36">
        <v>84101</v>
      </c>
      <c r="U40" s="38">
        <v>79412599</v>
      </c>
      <c r="V40" s="7">
        <f t="shared" si="2"/>
        <v>944.2527318343421</v>
      </c>
      <c r="W40" s="13">
        <f t="shared" si="3"/>
        <v>32</v>
      </c>
      <c r="X40" s="37">
        <v>210705000</v>
      </c>
      <c r="Y40" s="13">
        <f t="shared" si="1"/>
        <v>2505.3804354288295</v>
      </c>
      <c r="AC40" s="2"/>
    </row>
    <row r="41" spans="1:29" s="3" customFormat="1" ht="18" customHeight="1">
      <c r="A41" s="20" t="s">
        <v>36</v>
      </c>
      <c r="B41" s="21">
        <v>0.5</v>
      </c>
      <c r="C41" s="5">
        <v>0.342</v>
      </c>
      <c r="D41" s="47">
        <f t="shared" si="0"/>
        <v>6</v>
      </c>
      <c r="E41" s="24" t="s">
        <v>138</v>
      </c>
      <c r="F41" s="22">
        <v>1</v>
      </c>
      <c r="G41" s="6"/>
      <c r="H41" s="6"/>
      <c r="I41" s="6"/>
      <c r="J41" s="6"/>
      <c r="K41" s="6"/>
      <c r="L41" s="6"/>
      <c r="M41" s="6"/>
      <c r="N41" s="6"/>
      <c r="O41" s="6"/>
      <c r="P41" s="26"/>
      <c r="Q41" s="27" t="s">
        <v>94</v>
      </c>
      <c r="R41" s="22">
        <v>1</v>
      </c>
      <c r="S41" s="6">
        <v>1</v>
      </c>
      <c r="T41" s="36">
        <v>33484</v>
      </c>
      <c r="U41" s="38">
        <v>35633854</v>
      </c>
      <c r="V41" s="7">
        <f t="shared" si="2"/>
        <v>1064.2054115398398</v>
      </c>
      <c r="W41" s="13">
        <f t="shared" si="3"/>
        <v>24</v>
      </c>
      <c r="X41" s="37">
        <v>45828000</v>
      </c>
      <c r="Y41" s="13">
        <f t="shared" si="1"/>
        <v>1368.653685342253</v>
      </c>
      <c r="AC41" s="2"/>
    </row>
    <row r="42" spans="1:25" s="3" customFormat="1" ht="18" customHeight="1">
      <c r="A42" s="20" t="s">
        <v>37</v>
      </c>
      <c r="B42" s="21">
        <v>0.6</v>
      </c>
      <c r="C42" s="9">
        <v>0.31</v>
      </c>
      <c r="D42" s="47">
        <f t="shared" si="0"/>
        <v>11</v>
      </c>
      <c r="E42" s="24" t="s">
        <v>250</v>
      </c>
      <c r="F42" s="22"/>
      <c r="G42" s="6" t="s">
        <v>251</v>
      </c>
      <c r="H42" s="6"/>
      <c r="I42" s="6"/>
      <c r="J42" s="6"/>
      <c r="K42" s="6" t="s">
        <v>251</v>
      </c>
      <c r="L42" s="6"/>
      <c r="M42" s="6"/>
      <c r="N42" s="6"/>
      <c r="O42" s="6"/>
      <c r="P42" s="26"/>
      <c r="Q42" s="27" t="s">
        <v>94</v>
      </c>
      <c r="R42" s="22">
        <v>1</v>
      </c>
      <c r="S42" s="6">
        <v>1</v>
      </c>
      <c r="T42" s="36">
        <v>43898</v>
      </c>
      <c r="U42" s="38">
        <v>55360807</v>
      </c>
      <c r="V42" s="7">
        <f t="shared" si="2"/>
        <v>1261.1236730602761</v>
      </c>
      <c r="W42" s="13">
        <f t="shared" si="3"/>
        <v>13</v>
      </c>
      <c r="X42" s="37">
        <v>78158000</v>
      </c>
      <c r="Y42" s="13">
        <f t="shared" si="1"/>
        <v>1780.445578386259</v>
      </c>
    </row>
    <row r="43" spans="1:29" s="3" customFormat="1" ht="18" customHeight="1">
      <c r="A43" s="20" t="s">
        <v>38</v>
      </c>
      <c r="B43" s="21">
        <v>0.55</v>
      </c>
      <c r="C43" s="5">
        <v>0.287</v>
      </c>
      <c r="D43" s="47">
        <f t="shared" si="0"/>
        <v>14</v>
      </c>
      <c r="E43" s="24" t="s">
        <v>202</v>
      </c>
      <c r="F43" s="22">
        <v>1</v>
      </c>
      <c r="G43" s="6"/>
      <c r="H43" s="6"/>
      <c r="I43" s="6"/>
      <c r="J43" s="6"/>
      <c r="K43" s="6"/>
      <c r="L43" s="6"/>
      <c r="M43" s="6"/>
      <c r="N43" s="6"/>
      <c r="O43" s="6"/>
      <c r="P43" s="26"/>
      <c r="Q43" s="27" t="s">
        <v>94</v>
      </c>
      <c r="R43" s="22">
        <v>1</v>
      </c>
      <c r="S43" s="6">
        <v>1</v>
      </c>
      <c r="T43" s="60">
        <v>3606</v>
      </c>
      <c r="U43" s="38">
        <v>3778038</v>
      </c>
      <c r="V43" s="7">
        <f t="shared" si="2"/>
        <v>1047.7088186356073</v>
      </c>
      <c r="W43" s="13">
        <f t="shared" si="3"/>
        <v>26</v>
      </c>
      <c r="X43" s="37">
        <v>6964000</v>
      </c>
      <c r="Y43" s="13">
        <f t="shared" si="1"/>
        <v>1931.2257348863006</v>
      </c>
      <c r="AC43" s="2"/>
    </row>
    <row r="44" spans="1:29" s="3" customFormat="1" ht="18" customHeight="1">
      <c r="A44" s="20" t="s">
        <v>39</v>
      </c>
      <c r="B44" s="21">
        <v>0.6</v>
      </c>
      <c r="C44" s="5">
        <v>0.23</v>
      </c>
      <c r="D44" s="47">
        <f t="shared" si="0"/>
        <v>22</v>
      </c>
      <c r="E44" s="24" t="s">
        <v>252</v>
      </c>
      <c r="F44" s="22"/>
      <c r="G44" s="6"/>
      <c r="H44" s="6"/>
      <c r="I44" s="6"/>
      <c r="J44" s="6"/>
      <c r="K44" s="6"/>
      <c r="L44" s="6"/>
      <c r="M44" s="6"/>
      <c r="N44" s="6" t="s">
        <v>253</v>
      </c>
      <c r="O44" s="6"/>
      <c r="P44" s="26"/>
      <c r="Q44" s="87" t="s">
        <v>94</v>
      </c>
      <c r="R44" s="22">
        <v>1</v>
      </c>
      <c r="S44" s="6">
        <v>1</v>
      </c>
      <c r="T44" s="36">
        <v>17001</v>
      </c>
      <c r="U44" s="38">
        <v>19050667</v>
      </c>
      <c r="V44" s="7">
        <f t="shared" si="2"/>
        <v>1120.5615552026352</v>
      </c>
      <c r="W44" s="13">
        <f t="shared" si="3"/>
        <v>22</v>
      </c>
      <c r="X44" s="37">
        <v>26536000</v>
      </c>
      <c r="Y44" s="13">
        <f t="shared" si="1"/>
        <v>1560.849361802247</v>
      </c>
      <c r="AC44" s="2"/>
    </row>
    <row r="45" spans="1:29" s="3" customFormat="1" ht="18" customHeight="1">
      <c r="A45" s="20" t="s">
        <v>40</v>
      </c>
      <c r="B45" s="21">
        <v>0.475</v>
      </c>
      <c r="C45" s="5">
        <v>0.27</v>
      </c>
      <c r="D45" s="47">
        <f t="shared" si="0"/>
        <v>17</v>
      </c>
      <c r="E45" s="24" t="s">
        <v>104</v>
      </c>
      <c r="F45" s="22"/>
      <c r="G45" s="6" t="s">
        <v>92</v>
      </c>
      <c r="H45" s="6"/>
      <c r="I45" s="6"/>
      <c r="J45" s="6"/>
      <c r="K45" s="6"/>
      <c r="L45" s="6" t="s">
        <v>92</v>
      </c>
      <c r="M45" s="6" t="s">
        <v>92</v>
      </c>
      <c r="N45" s="6" t="s">
        <v>92</v>
      </c>
      <c r="O45" s="6"/>
      <c r="P45" s="26"/>
      <c r="Q45" s="27" t="s">
        <v>94</v>
      </c>
      <c r="R45" s="22">
        <v>1</v>
      </c>
      <c r="S45" s="6">
        <v>1</v>
      </c>
      <c r="T45" s="36">
        <v>25176</v>
      </c>
      <c r="U45" s="38">
        <v>26280448</v>
      </c>
      <c r="V45" s="7">
        <f t="shared" si="2"/>
        <v>1043.8690816650778</v>
      </c>
      <c r="W45" s="13">
        <f t="shared" si="3"/>
        <v>27</v>
      </c>
      <c r="X45" s="37">
        <v>35721000</v>
      </c>
      <c r="Y45" s="13">
        <f t="shared" si="1"/>
        <v>1418.8512869399428</v>
      </c>
      <c r="AC45" s="2"/>
    </row>
    <row r="46" spans="1:25" s="3" customFormat="1" ht="18" customHeight="1">
      <c r="A46" s="20" t="s">
        <v>41</v>
      </c>
      <c r="B46" s="21">
        <v>0.5</v>
      </c>
      <c r="C46" s="5">
        <v>0.278</v>
      </c>
      <c r="D46" s="47">
        <f t="shared" si="0"/>
        <v>16</v>
      </c>
      <c r="E46" s="24" t="s">
        <v>124</v>
      </c>
      <c r="F46" s="22">
        <v>1</v>
      </c>
      <c r="G46" s="6"/>
      <c r="H46" s="6"/>
      <c r="I46" s="6"/>
      <c r="J46" s="6"/>
      <c r="K46" s="6"/>
      <c r="L46" s="6"/>
      <c r="M46" s="6"/>
      <c r="N46" s="6"/>
      <c r="O46" s="6"/>
      <c r="P46" s="26"/>
      <c r="Q46" s="27" t="s">
        <v>94</v>
      </c>
      <c r="R46" s="22">
        <v>1</v>
      </c>
      <c r="S46" s="6">
        <v>1</v>
      </c>
      <c r="T46" s="36">
        <v>23357</v>
      </c>
      <c r="U46" s="38">
        <v>26587347</v>
      </c>
      <c r="V46" s="7">
        <f t="shared" si="2"/>
        <v>1138.3031639337244</v>
      </c>
      <c r="W46" s="13">
        <f t="shared" si="3"/>
        <v>19</v>
      </c>
      <c r="X46" s="37">
        <v>44762000</v>
      </c>
      <c r="Y46" s="13">
        <f t="shared" si="1"/>
        <v>1916.4276234105407</v>
      </c>
    </row>
    <row r="47" spans="1:29" s="3" customFormat="1" ht="30" customHeight="1" thickBot="1">
      <c r="A47" s="28" t="s">
        <v>42</v>
      </c>
      <c r="B47" s="66">
        <v>0.5</v>
      </c>
      <c r="C47" s="29">
        <v>0.19</v>
      </c>
      <c r="D47" s="47">
        <f t="shared" si="0"/>
        <v>27</v>
      </c>
      <c r="E47" s="67" t="s">
        <v>221</v>
      </c>
      <c r="F47" s="68">
        <v>1</v>
      </c>
      <c r="G47" s="69"/>
      <c r="H47" s="69"/>
      <c r="I47" s="69"/>
      <c r="J47" s="69"/>
      <c r="K47" s="69"/>
      <c r="L47" s="69"/>
      <c r="M47" s="69"/>
      <c r="N47" s="69"/>
      <c r="O47" s="69"/>
      <c r="P47" s="70"/>
      <c r="Q47" s="58" t="s">
        <v>222</v>
      </c>
      <c r="R47" s="68">
        <v>1</v>
      </c>
      <c r="S47" s="69">
        <v>1</v>
      </c>
      <c r="T47" s="71">
        <v>7774</v>
      </c>
      <c r="U47" s="72">
        <v>4774715</v>
      </c>
      <c r="V47" s="73">
        <f t="shared" si="2"/>
        <v>614.1902495497814</v>
      </c>
      <c r="W47" s="74">
        <f t="shared" si="3"/>
        <v>37</v>
      </c>
      <c r="X47" s="75"/>
      <c r="Y47" s="74"/>
      <c r="AC47" s="2"/>
    </row>
    <row r="48" spans="1:25" ht="18" customHeight="1" thickBot="1">
      <c r="A48" s="30" t="s">
        <v>72</v>
      </c>
      <c r="B48" s="31"/>
      <c r="C48" s="32"/>
      <c r="D48" s="33"/>
      <c r="E48" s="34"/>
      <c r="F48" s="55">
        <f>COUNTA(F5:F47)</f>
        <v>13</v>
      </c>
      <c r="G48" s="55">
        <f aca="true" t="shared" si="4" ref="G48:P48">COUNTA(G5:G47)</f>
        <v>18</v>
      </c>
      <c r="H48" s="55">
        <f t="shared" si="4"/>
        <v>3</v>
      </c>
      <c r="I48" s="55">
        <f t="shared" si="4"/>
        <v>6</v>
      </c>
      <c r="J48" s="55">
        <f t="shared" si="4"/>
        <v>14</v>
      </c>
      <c r="K48" s="55">
        <f t="shared" si="4"/>
        <v>15</v>
      </c>
      <c r="L48" s="55">
        <f t="shared" si="4"/>
        <v>24</v>
      </c>
      <c r="M48" s="55">
        <f t="shared" si="4"/>
        <v>20</v>
      </c>
      <c r="N48" s="55">
        <f t="shared" si="4"/>
        <v>26</v>
      </c>
      <c r="O48" s="55">
        <f t="shared" si="4"/>
        <v>3</v>
      </c>
      <c r="P48" s="55">
        <f t="shared" si="4"/>
        <v>5</v>
      </c>
      <c r="Q48" s="56"/>
      <c r="R48" s="55">
        <f>COUNTA(R5:R47)</f>
        <v>41</v>
      </c>
      <c r="S48" s="55">
        <f>COUNTA(S5:S47)</f>
        <v>29</v>
      </c>
      <c r="T48" s="57">
        <f>SUM(T5:T47)</f>
        <v>4082050</v>
      </c>
      <c r="U48" s="61"/>
      <c r="V48" s="62"/>
      <c r="W48" s="63"/>
      <c r="X48" s="64"/>
      <c r="Y48" s="63"/>
    </row>
    <row r="49" spans="1:25" s="3" customFormat="1" ht="13.5" customHeight="1">
      <c r="A49" s="8"/>
      <c r="B49" s="184" t="s">
        <v>109</v>
      </c>
      <c r="C49" s="184"/>
      <c r="D49" s="184"/>
      <c r="E49" s="184"/>
      <c r="F49" s="184"/>
      <c r="G49" s="184"/>
      <c r="H49" s="184"/>
      <c r="I49" s="184"/>
      <c r="J49" s="184"/>
      <c r="K49" s="184"/>
      <c r="L49" s="184"/>
      <c r="M49" s="184"/>
      <c r="N49" s="184"/>
      <c r="O49" s="184"/>
      <c r="P49" s="184"/>
      <c r="Q49" s="184"/>
      <c r="R49" s="184"/>
      <c r="S49" s="184"/>
      <c r="T49" s="184"/>
      <c r="U49" s="184" t="s">
        <v>235</v>
      </c>
      <c r="V49" s="184"/>
      <c r="W49" s="184"/>
      <c r="X49" s="184"/>
      <c r="Y49" s="184"/>
    </row>
    <row r="50" spans="1:25" s="3" customFormat="1" ht="13.5">
      <c r="A50" s="10"/>
      <c r="B50" s="217" t="s">
        <v>115</v>
      </c>
      <c r="C50" s="215"/>
      <c r="D50" s="215"/>
      <c r="E50" s="215"/>
      <c r="F50" s="215"/>
      <c r="G50" s="215"/>
      <c r="H50" s="215"/>
      <c r="I50" s="215"/>
      <c r="J50" s="215"/>
      <c r="K50" s="215"/>
      <c r="L50" s="215"/>
      <c r="M50" s="215"/>
      <c r="N50" s="215"/>
      <c r="O50" s="215"/>
      <c r="P50" s="215"/>
      <c r="Q50" s="215"/>
      <c r="R50" s="215"/>
      <c r="S50" s="215"/>
      <c r="T50" s="215"/>
      <c r="U50" s="215"/>
      <c r="V50" s="215"/>
      <c r="W50" s="215"/>
      <c r="X50" s="215"/>
      <c r="Y50" s="215"/>
    </row>
    <row r="51" spans="2:25" s="3" customFormat="1" ht="13.5">
      <c r="B51" s="215" t="s">
        <v>123</v>
      </c>
      <c r="C51" s="216"/>
      <c r="D51" s="216"/>
      <c r="E51" s="216"/>
      <c r="F51" s="216"/>
      <c r="G51" s="216"/>
      <c r="H51" s="216"/>
      <c r="I51" s="216"/>
      <c r="J51" s="216"/>
      <c r="K51" s="216"/>
      <c r="L51" s="216"/>
      <c r="M51" s="216"/>
      <c r="N51" s="216"/>
      <c r="O51" s="216"/>
      <c r="P51" s="216"/>
      <c r="Q51" s="216"/>
      <c r="R51" s="216"/>
      <c r="S51" s="216"/>
      <c r="T51" s="216"/>
      <c r="U51" s="216"/>
      <c r="V51" s="216"/>
      <c r="W51" s="216"/>
      <c r="X51" s="216"/>
      <c r="Y51" s="216"/>
    </row>
    <row r="52" spans="2:25" s="3" customFormat="1" ht="13.5">
      <c r="B52" s="185" t="s">
        <v>120</v>
      </c>
      <c r="C52" s="185"/>
      <c r="D52" s="185"/>
      <c r="E52" s="185"/>
      <c r="F52" s="185"/>
      <c r="G52" s="185"/>
      <c r="H52" s="185"/>
      <c r="I52" s="185"/>
      <c r="J52" s="185"/>
      <c r="K52" s="185"/>
      <c r="L52" s="185"/>
      <c r="M52" s="185"/>
      <c r="N52" s="185"/>
      <c r="O52" s="185"/>
      <c r="P52" s="185"/>
      <c r="Q52" s="185"/>
      <c r="R52" s="185"/>
      <c r="S52" s="185"/>
      <c r="T52" s="185"/>
      <c r="U52" s="216"/>
      <c r="V52" s="216"/>
      <c r="W52" s="216"/>
      <c r="X52" s="216"/>
      <c r="Y52" s="216"/>
    </row>
    <row r="53" spans="2:25" s="3" customFormat="1" ht="13.5">
      <c r="B53" s="185" t="s">
        <v>121</v>
      </c>
      <c r="C53" s="185"/>
      <c r="D53" s="185"/>
      <c r="E53" s="185"/>
      <c r="F53" s="185"/>
      <c r="G53" s="185"/>
      <c r="H53" s="185"/>
      <c r="I53" s="185"/>
      <c r="J53" s="185"/>
      <c r="K53" s="185"/>
      <c r="L53" s="185"/>
      <c r="M53" s="185"/>
      <c r="N53" s="185"/>
      <c r="O53" s="185"/>
      <c r="P53" s="185"/>
      <c r="Q53" s="185"/>
      <c r="R53" s="185"/>
      <c r="S53" s="185"/>
      <c r="T53" s="185"/>
      <c r="U53" s="12"/>
      <c r="V53" s="12"/>
      <c r="W53" s="12"/>
      <c r="X53" s="12"/>
      <c r="Y53" s="12"/>
    </row>
    <row r="54" spans="2:25" s="3" customFormat="1" ht="13.5">
      <c r="B54" s="185" t="s">
        <v>127</v>
      </c>
      <c r="C54" s="185"/>
      <c r="D54" s="185"/>
      <c r="E54" s="185"/>
      <c r="F54" s="185"/>
      <c r="G54" s="185"/>
      <c r="H54" s="185"/>
      <c r="I54" s="185"/>
      <c r="J54" s="185"/>
      <c r="K54" s="185"/>
      <c r="L54" s="185"/>
      <c r="M54" s="185"/>
      <c r="N54" s="185"/>
      <c r="O54" s="185"/>
      <c r="P54" s="185"/>
      <c r="Q54" s="185"/>
      <c r="R54" s="185"/>
      <c r="S54" s="185"/>
      <c r="T54" s="185"/>
      <c r="U54" s="12"/>
      <c r="V54" s="12"/>
      <c r="W54" s="12"/>
      <c r="X54" s="12"/>
      <c r="Y54" s="12"/>
    </row>
    <row r="55" spans="2:25" s="3" customFormat="1" ht="13.5">
      <c r="B55" s="185" t="s">
        <v>132</v>
      </c>
      <c r="C55" s="185"/>
      <c r="D55" s="185"/>
      <c r="E55" s="185"/>
      <c r="F55" s="185"/>
      <c r="G55" s="185"/>
      <c r="H55" s="185"/>
      <c r="I55" s="185"/>
      <c r="J55" s="185"/>
      <c r="K55" s="185"/>
      <c r="L55" s="185"/>
      <c r="M55" s="185"/>
      <c r="N55" s="185"/>
      <c r="O55" s="185"/>
      <c r="P55" s="185"/>
      <c r="Q55" s="185"/>
      <c r="R55" s="185"/>
      <c r="S55" s="185"/>
      <c r="T55" s="185"/>
      <c r="U55" s="12"/>
      <c r="V55" s="12"/>
      <c r="W55" s="12"/>
      <c r="X55" s="12"/>
      <c r="Y55" s="12"/>
    </row>
    <row r="56" spans="2:25" s="3" customFormat="1" ht="13.5">
      <c r="B56" s="171" t="s">
        <v>201</v>
      </c>
      <c r="C56" s="171"/>
      <c r="D56" s="171"/>
      <c r="E56" s="171"/>
      <c r="F56" s="171"/>
      <c r="G56" s="171"/>
      <c r="H56" s="171"/>
      <c r="I56" s="171"/>
      <c r="J56" s="171"/>
      <c r="K56" s="171"/>
      <c r="L56" s="171"/>
      <c r="M56" s="171"/>
      <c r="N56" s="171"/>
      <c r="O56" s="171"/>
      <c r="P56" s="171"/>
      <c r="Q56" s="171"/>
      <c r="R56" s="171"/>
      <c r="S56" s="171"/>
      <c r="T56" s="171"/>
      <c r="U56" s="171"/>
      <c r="V56" s="171"/>
      <c r="W56" s="171"/>
      <c r="X56" s="171"/>
      <c r="Y56" s="171"/>
    </row>
    <row r="57" spans="2:25" s="3" customFormat="1" ht="13.5">
      <c r="B57" s="185" t="s">
        <v>223</v>
      </c>
      <c r="C57" s="185"/>
      <c r="D57" s="185"/>
      <c r="E57" s="185"/>
      <c r="F57" s="185"/>
      <c r="G57" s="186"/>
      <c r="H57" s="186"/>
      <c r="I57" s="186"/>
      <c r="J57" s="186"/>
      <c r="K57" s="186"/>
      <c r="L57" s="186"/>
      <c r="M57" s="186"/>
      <c r="N57" s="186"/>
      <c r="O57" s="186"/>
      <c r="P57" s="186"/>
      <c r="Q57" s="185"/>
      <c r="R57" s="185"/>
      <c r="S57" s="185"/>
      <c r="T57" s="185"/>
      <c r="U57" s="185"/>
      <c r="V57" s="12"/>
      <c r="W57" s="12"/>
      <c r="X57" s="12"/>
      <c r="Y57" s="12"/>
    </row>
    <row r="58" spans="2:25" s="3" customFormat="1" ht="13.5">
      <c r="B58" s="171" t="s">
        <v>234</v>
      </c>
      <c r="C58" s="171"/>
      <c r="D58" s="171"/>
      <c r="E58" s="171"/>
      <c r="F58" s="171"/>
      <c r="G58" s="171"/>
      <c r="H58" s="171"/>
      <c r="I58" s="171"/>
      <c r="J58" s="171"/>
      <c r="K58" s="171"/>
      <c r="L58" s="171"/>
      <c r="M58" s="171"/>
      <c r="N58" s="171"/>
      <c r="O58" s="171"/>
      <c r="P58" s="171"/>
      <c r="Q58" s="171"/>
      <c r="R58" s="171"/>
      <c r="S58" s="171"/>
      <c r="T58" s="171"/>
      <c r="U58" s="171"/>
      <c r="V58" s="12"/>
      <c r="W58" s="12"/>
      <c r="X58" s="12"/>
      <c r="Y58" s="12"/>
    </row>
  </sheetData>
  <sheetProtection/>
  <mergeCells count="30">
    <mergeCell ref="A2:A4"/>
    <mergeCell ref="B3:B4"/>
    <mergeCell ref="C3:C4"/>
    <mergeCell ref="E2:E4"/>
    <mergeCell ref="B2:D2"/>
    <mergeCell ref="G3:P3"/>
    <mergeCell ref="B53:T53"/>
    <mergeCell ref="B54:T54"/>
    <mergeCell ref="T2:T4"/>
    <mergeCell ref="R2:S3"/>
    <mergeCell ref="Q2:Q4"/>
    <mergeCell ref="F2:P2"/>
    <mergeCell ref="B51:Y51"/>
    <mergeCell ref="B52:Y52"/>
    <mergeCell ref="B50:Y50"/>
    <mergeCell ref="B58:U58"/>
    <mergeCell ref="B49:T49"/>
    <mergeCell ref="U49:Y49"/>
    <mergeCell ref="B57:U57"/>
    <mergeCell ref="B55:T55"/>
    <mergeCell ref="D3:D4"/>
    <mergeCell ref="F3:F4"/>
    <mergeCell ref="B56:Y56"/>
    <mergeCell ref="X2:Y2"/>
    <mergeCell ref="V3:V4"/>
    <mergeCell ref="Y3:Y4"/>
    <mergeCell ref="X3:X4"/>
    <mergeCell ref="W3:W4"/>
    <mergeCell ref="U3:U4"/>
    <mergeCell ref="U2:W2"/>
  </mergeCells>
  <printOptions/>
  <pageMargins left="0.4330708661417323" right="0.1968503937007874" top="0.51" bottom="0.35" header="0.1968503937007874" footer="0.1968503937007874"/>
  <pageSetup fitToHeight="3"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tabSelected="1" zoomScalePageLayoutView="0" workbookViewId="0" topLeftCell="A1">
      <pane xSplit="1" ySplit="3" topLeftCell="M20" activePane="bottomRight" state="frozen"/>
      <selection pane="topLeft" activeCell="A1" sqref="A1"/>
      <selection pane="topRight" activeCell="C1" sqref="C1"/>
      <selection pane="bottomLeft" activeCell="A5" sqref="A5"/>
      <selection pane="bottomRight" activeCell="S21" sqref="S21"/>
    </sheetView>
  </sheetViews>
  <sheetFormatPr defaultColWidth="9.00390625" defaultRowHeight="13.5"/>
  <cols>
    <col min="1" max="1" width="9.625" style="90" customWidth="1"/>
    <col min="2" max="2" width="6.625" style="90" customWidth="1"/>
    <col min="3" max="3" width="5.625" style="90" customWidth="1"/>
    <col min="4" max="4" width="6.625" style="90" customWidth="1"/>
    <col min="5" max="5" width="5.625" style="90" customWidth="1"/>
    <col min="6" max="6" width="6.625" style="90" customWidth="1"/>
    <col min="7" max="7" width="5.625" style="90" customWidth="1"/>
    <col min="8" max="8" width="6.625" style="90" customWidth="1"/>
    <col min="9" max="9" width="6.75390625" style="90" customWidth="1"/>
    <col min="10" max="11" width="6.625" style="90" customWidth="1"/>
    <col min="12" max="12" width="15.375" style="90" customWidth="1"/>
    <col min="13" max="13" width="14.00390625" style="90" customWidth="1"/>
    <col min="14" max="14" width="11.875" style="90" customWidth="1"/>
    <col min="15" max="15" width="17.00390625" style="90" customWidth="1"/>
    <col min="16" max="16" width="15.75390625" style="90" customWidth="1"/>
    <col min="17" max="17" width="6.875" style="90" customWidth="1"/>
    <col min="18" max="18" width="3.75390625" style="91" customWidth="1"/>
    <col min="19" max="19" width="11.375" style="90" customWidth="1"/>
    <col min="20" max="20" width="6.25390625" style="90" customWidth="1"/>
    <col min="21" max="21" width="12.125" style="90" customWidth="1"/>
    <col min="22" max="22" width="8.375" style="90" customWidth="1"/>
    <col min="23" max="23" width="7.875" style="90" customWidth="1"/>
    <col min="24" max="16384" width="9.00390625" style="90" customWidth="1"/>
  </cols>
  <sheetData>
    <row r="1" spans="1:11" ht="30.75" customHeight="1" thickBot="1">
      <c r="A1" s="88" t="s">
        <v>236</v>
      </c>
      <c r="B1" s="89"/>
      <c r="C1" s="89"/>
      <c r="D1" s="89"/>
      <c r="E1" s="89"/>
      <c r="F1" s="89"/>
      <c r="G1" s="89"/>
      <c r="H1" s="89"/>
      <c r="I1" s="89"/>
      <c r="J1" s="89"/>
      <c r="K1" s="89"/>
    </row>
    <row r="2" spans="1:22" ht="15.75" customHeight="1" thickBot="1">
      <c r="A2" s="231"/>
      <c r="B2" s="233" t="s">
        <v>55</v>
      </c>
      <c r="C2" s="225"/>
      <c r="D2" s="225" t="s">
        <v>57</v>
      </c>
      <c r="E2" s="225"/>
      <c r="F2" s="225" t="s">
        <v>58</v>
      </c>
      <c r="G2" s="225"/>
      <c r="H2" s="225" t="s">
        <v>59</v>
      </c>
      <c r="I2" s="225"/>
      <c r="J2" s="225" t="s">
        <v>60</v>
      </c>
      <c r="K2" s="234"/>
      <c r="L2" s="235" t="s">
        <v>227</v>
      </c>
      <c r="M2" s="237" t="s">
        <v>61</v>
      </c>
      <c r="N2" s="220" t="s">
        <v>96</v>
      </c>
      <c r="O2" s="220" t="s">
        <v>78</v>
      </c>
      <c r="P2" s="220" t="s">
        <v>97</v>
      </c>
      <c r="Q2" s="222" t="s">
        <v>0</v>
      </c>
      <c r="R2" s="228" t="s">
        <v>256</v>
      </c>
      <c r="S2" s="229"/>
      <c r="T2" s="229"/>
      <c r="U2" s="229"/>
      <c r="V2" s="230"/>
    </row>
    <row r="3" spans="1:22" ht="58.5" customHeight="1" thickBot="1">
      <c r="A3" s="232"/>
      <c r="B3" s="92" t="s">
        <v>56</v>
      </c>
      <c r="C3" s="93" t="s">
        <v>50</v>
      </c>
      <c r="D3" s="93" t="s">
        <v>56</v>
      </c>
      <c r="E3" s="93" t="s">
        <v>50</v>
      </c>
      <c r="F3" s="93" t="s">
        <v>56</v>
      </c>
      <c r="G3" s="93" t="s">
        <v>50</v>
      </c>
      <c r="H3" s="93" t="s">
        <v>56</v>
      </c>
      <c r="I3" s="93" t="s">
        <v>50</v>
      </c>
      <c r="J3" s="93" t="s">
        <v>56</v>
      </c>
      <c r="K3" s="94" t="s">
        <v>50</v>
      </c>
      <c r="L3" s="236"/>
      <c r="M3" s="238"/>
      <c r="N3" s="221"/>
      <c r="O3" s="221"/>
      <c r="P3" s="221"/>
      <c r="Q3" s="223"/>
      <c r="R3" s="95" t="s">
        <v>73</v>
      </c>
      <c r="S3" s="96" t="s">
        <v>99</v>
      </c>
      <c r="T3" s="97" t="s">
        <v>98</v>
      </c>
      <c r="U3" s="97" t="s">
        <v>62</v>
      </c>
      <c r="V3" s="98" t="s">
        <v>63</v>
      </c>
    </row>
    <row r="4" spans="1:22" s="116" customFormat="1" ht="60" customHeight="1">
      <c r="A4" s="99" t="s">
        <v>1</v>
      </c>
      <c r="B4" s="100" t="s">
        <v>258</v>
      </c>
      <c r="C4" s="101"/>
      <c r="D4" s="102">
        <v>300</v>
      </c>
      <c r="E4" s="101"/>
      <c r="F4" s="103" t="s">
        <v>178</v>
      </c>
      <c r="G4" s="104"/>
      <c r="H4" s="103" t="s">
        <v>259</v>
      </c>
      <c r="I4" s="101"/>
      <c r="J4" s="102">
        <v>400</v>
      </c>
      <c r="K4" s="105"/>
      <c r="L4" s="106" t="s">
        <v>180</v>
      </c>
      <c r="M4" s="107"/>
      <c r="N4" s="108"/>
      <c r="O4" s="109">
        <v>1516346000000</v>
      </c>
      <c r="P4" s="108"/>
      <c r="Q4" s="110">
        <f>P4/O4</f>
        <v>0</v>
      </c>
      <c r="R4" s="111" t="s">
        <v>69</v>
      </c>
      <c r="S4" s="112" t="s">
        <v>254</v>
      </c>
      <c r="T4" s="113">
        <v>12539</v>
      </c>
      <c r="U4" s="114">
        <v>167040000</v>
      </c>
      <c r="V4" s="115">
        <f>U4/T4</f>
        <v>13321.636494138289</v>
      </c>
    </row>
    <row r="5" spans="1:22" s="116" customFormat="1" ht="74.25" customHeight="1">
      <c r="A5" s="117" t="s">
        <v>2</v>
      </c>
      <c r="B5" s="118">
        <v>800</v>
      </c>
      <c r="C5" s="119">
        <v>0.067</v>
      </c>
      <c r="D5" s="120" t="s">
        <v>169</v>
      </c>
      <c r="E5" s="119">
        <v>0.26</v>
      </c>
      <c r="F5" s="120" t="s">
        <v>94</v>
      </c>
      <c r="G5" s="119">
        <v>0.044</v>
      </c>
      <c r="H5" s="121">
        <v>500</v>
      </c>
      <c r="I5" s="119">
        <v>0.17</v>
      </c>
      <c r="J5" s="120" t="s">
        <v>260</v>
      </c>
      <c r="K5" s="122">
        <v>0.245</v>
      </c>
      <c r="L5" s="123" t="s">
        <v>172</v>
      </c>
      <c r="M5" s="124" t="s">
        <v>173</v>
      </c>
      <c r="N5" s="125">
        <v>312500000</v>
      </c>
      <c r="O5" s="126">
        <v>143074468000</v>
      </c>
      <c r="P5" s="125">
        <v>372392000</v>
      </c>
      <c r="Q5" s="127">
        <f aca="true" t="shared" si="0" ref="Q5:Q46">P5/O5</f>
        <v>0.002602784446488384</v>
      </c>
      <c r="R5" s="128" t="s">
        <v>69</v>
      </c>
      <c r="S5" s="129" t="s">
        <v>175</v>
      </c>
      <c r="T5" s="130">
        <v>2617</v>
      </c>
      <c r="U5" s="131"/>
      <c r="V5" s="115"/>
    </row>
    <row r="6" spans="1:22" s="116" customFormat="1" ht="71.25" customHeight="1">
      <c r="A6" s="117" t="s">
        <v>3</v>
      </c>
      <c r="B6" s="132" t="s">
        <v>261</v>
      </c>
      <c r="C6" s="119">
        <v>0.03</v>
      </c>
      <c r="D6" s="120" t="s">
        <v>262</v>
      </c>
      <c r="E6" s="119">
        <v>0.172</v>
      </c>
      <c r="F6" s="120" t="s">
        <v>263</v>
      </c>
      <c r="G6" s="133">
        <v>0.096</v>
      </c>
      <c r="H6" s="120" t="s">
        <v>264</v>
      </c>
      <c r="I6" s="119">
        <v>0.145</v>
      </c>
      <c r="J6" s="120" t="s">
        <v>265</v>
      </c>
      <c r="K6" s="122">
        <v>0.146</v>
      </c>
      <c r="L6" s="123" t="s">
        <v>150</v>
      </c>
      <c r="M6" s="124" t="s">
        <v>151</v>
      </c>
      <c r="N6" s="125">
        <v>90066266</v>
      </c>
      <c r="O6" s="126">
        <v>36140000000</v>
      </c>
      <c r="P6" s="125">
        <v>119049000</v>
      </c>
      <c r="Q6" s="127">
        <f t="shared" si="0"/>
        <v>0.0032941062534587715</v>
      </c>
      <c r="R6" s="128" t="s">
        <v>70</v>
      </c>
      <c r="S6" s="134"/>
      <c r="T6" s="135"/>
      <c r="U6" s="131"/>
      <c r="V6" s="115"/>
    </row>
    <row r="7" spans="1:22" s="116" customFormat="1" ht="36" customHeight="1">
      <c r="A7" s="117" t="s">
        <v>4</v>
      </c>
      <c r="B7" s="132" t="s">
        <v>266</v>
      </c>
      <c r="C7" s="119">
        <v>0.056</v>
      </c>
      <c r="D7" s="120" t="s">
        <v>267</v>
      </c>
      <c r="E7" s="119">
        <v>0.064</v>
      </c>
      <c r="F7" s="120" t="s">
        <v>268</v>
      </c>
      <c r="G7" s="119">
        <v>0.051</v>
      </c>
      <c r="H7" s="120" t="s">
        <v>269</v>
      </c>
      <c r="I7" s="119">
        <v>0.066</v>
      </c>
      <c r="J7" s="120" t="s">
        <v>270</v>
      </c>
      <c r="K7" s="122">
        <v>0.042</v>
      </c>
      <c r="L7" s="123" t="s">
        <v>153</v>
      </c>
      <c r="M7" s="124"/>
      <c r="N7" s="125">
        <v>22479539</v>
      </c>
      <c r="O7" s="126">
        <v>5840000000</v>
      </c>
      <c r="P7" s="125">
        <v>35875000</v>
      </c>
      <c r="Q7" s="127">
        <f t="shared" si="0"/>
        <v>0.0061429794520547944</v>
      </c>
      <c r="R7" s="128" t="s">
        <v>70</v>
      </c>
      <c r="S7" s="134"/>
      <c r="T7" s="135"/>
      <c r="U7" s="131"/>
      <c r="V7" s="115"/>
    </row>
    <row r="8" spans="1:22" s="116" customFormat="1" ht="82.5" customHeight="1">
      <c r="A8" s="117" t="s">
        <v>5</v>
      </c>
      <c r="B8" s="118">
        <v>1100</v>
      </c>
      <c r="C8" s="119">
        <v>0.157</v>
      </c>
      <c r="D8" s="121">
        <v>400</v>
      </c>
      <c r="E8" s="119">
        <v>0.189</v>
      </c>
      <c r="F8" s="120">
        <v>300</v>
      </c>
      <c r="G8" s="119">
        <v>0.328</v>
      </c>
      <c r="H8" s="121">
        <v>1200</v>
      </c>
      <c r="I8" s="119">
        <v>0.081</v>
      </c>
      <c r="J8" s="121">
        <v>900</v>
      </c>
      <c r="K8" s="122">
        <v>0.049</v>
      </c>
      <c r="L8" s="123" t="s">
        <v>143</v>
      </c>
      <c r="M8" s="124"/>
      <c r="N8" s="125">
        <v>10954467</v>
      </c>
      <c r="O8" s="126">
        <v>4118000000</v>
      </c>
      <c r="P8" s="125">
        <v>13637765</v>
      </c>
      <c r="Q8" s="127">
        <f t="shared" si="0"/>
        <v>0.003311744779018941</v>
      </c>
      <c r="R8" s="128" t="s">
        <v>69</v>
      </c>
      <c r="S8" s="134" t="s">
        <v>242</v>
      </c>
      <c r="T8" s="135">
        <v>44</v>
      </c>
      <c r="U8" s="131">
        <v>786000</v>
      </c>
      <c r="V8" s="115">
        <f>U8/T8</f>
        <v>17863.636363636364</v>
      </c>
    </row>
    <row r="9" spans="1:22" s="116" customFormat="1" ht="54" customHeight="1">
      <c r="A9" s="117" t="s">
        <v>6</v>
      </c>
      <c r="B9" s="118" t="s">
        <v>94</v>
      </c>
      <c r="C9" s="119">
        <v>0.311</v>
      </c>
      <c r="D9" s="121" t="s">
        <v>94</v>
      </c>
      <c r="E9" s="119">
        <v>0.442</v>
      </c>
      <c r="F9" s="121" t="s">
        <v>94</v>
      </c>
      <c r="G9" s="119">
        <v>0.472</v>
      </c>
      <c r="H9" s="121" t="s">
        <v>94</v>
      </c>
      <c r="I9" s="119">
        <v>0.168</v>
      </c>
      <c r="J9" s="121" t="s">
        <v>94</v>
      </c>
      <c r="K9" s="122">
        <v>0.169</v>
      </c>
      <c r="L9" s="123" t="s">
        <v>143</v>
      </c>
      <c r="M9" s="124" t="s">
        <v>191</v>
      </c>
      <c r="N9" s="125">
        <v>305868768</v>
      </c>
      <c r="O9" s="126">
        <v>38070000000</v>
      </c>
      <c r="P9" s="125">
        <v>281808130</v>
      </c>
      <c r="Q9" s="127">
        <f t="shared" si="0"/>
        <v>0.007402367480956133</v>
      </c>
      <c r="R9" s="128" t="s">
        <v>69</v>
      </c>
      <c r="S9" s="134" t="s">
        <v>114</v>
      </c>
      <c r="T9" s="135">
        <v>1921</v>
      </c>
      <c r="U9" s="131">
        <v>20170500</v>
      </c>
      <c r="V9" s="115">
        <f>U9/T9</f>
        <v>10500</v>
      </c>
    </row>
    <row r="10" spans="1:22" s="116" customFormat="1" ht="63.75" customHeight="1">
      <c r="A10" s="117" t="s">
        <v>7</v>
      </c>
      <c r="B10" s="132">
        <v>500</v>
      </c>
      <c r="C10" s="133">
        <v>0.059</v>
      </c>
      <c r="D10" s="120">
        <v>500</v>
      </c>
      <c r="E10" s="133">
        <v>0.203</v>
      </c>
      <c r="F10" s="120" t="s">
        <v>271</v>
      </c>
      <c r="G10" s="119">
        <v>0.281</v>
      </c>
      <c r="H10" s="120">
        <v>500</v>
      </c>
      <c r="I10" s="119">
        <v>0.225</v>
      </c>
      <c r="J10" s="120">
        <v>500</v>
      </c>
      <c r="K10" s="122">
        <v>0.269</v>
      </c>
      <c r="L10" s="123" t="s">
        <v>184</v>
      </c>
      <c r="M10" s="124" t="s">
        <v>185</v>
      </c>
      <c r="N10" s="125">
        <v>462100000</v>
      </c>
      <c r="O10" s="126">
        <v>105537518000</v>
      </c>
      <c r="P10" s="125">
        <v>475725000</v>
      </c>
      <c r="Q10" s="127">
        <f t="shared" si="0"/>
        <v>0.004507638695842743</v>
      </c>
      <c r="R10" s="128" t="s">
        <v>70</v>
      </c>
      <c r="S10" s="129"/>
      <c r="T10" s="135"/>
      <c r="U10" s="131"/>
      <c r="V10" s="115"/>
    </row>
    <row r="11" spans="1:22" s="116" customFormat="1" ht="52.5" customHeight="1">
      <c r="A11" s="117" t="s">
        <v>8</v>
      </c>
      <c r="B11" s="132">
        <v>500</v>
      </c>
      <c r="C11" s="119">
        <v>0.099</v>
      </c>
      <c r="D11" s="120" t="s">
        <v>144</v>
      </c>
      <c r="E11" s="119">
        <v>0.271</v>
      </c>
      <c r="F11" s="120" t="s">
        <v>145</v>
      </c>
      <c r="G11" s="119">
        <v>0.33</v>
      </c>
      <c r="H11" s="120" t="s">
        <v>146</v>
      </c>
      <c r="I11" s="133">
        <v>0.222</v>
      </c>
      <c r="J11" s="120" t="s">
        <v>147</v>
      </c>
      <c r="K11" s="122">
        <v>0.283</v>
      </c>
      <c r="L11" s="123" t="s">
        <v>143</v>
      </c>
      <c r="M11" s="136"/>
      <c r="N11" s="125">
        <v>36000000</v>
      </c>
      <c r="O11" s="126">
        <v>11385000000</v>
      </c>
      <c r="P11" s="125">
        <v>35260000</v>
      </c>
      <c r="Q11" s="127">
        <f t="shared" si="0"/>
        <v>0.0030970575318401404</v>
      </c>
      <c r="R11" s="128" t="s">
        <v>70</v>
      </c>
      <c r="S11" s="134"/>
      <c r="T11" s="135"/>
      <c r="U11" s="137"/>
      <c r="V11" s="115"/>
    </row>
    <row r="12" spans="1:22" s="116" customFormat="1" ht="56.25" customHeight="1">
      <c r="A12" s="117" t="s">
        <v>9</v>
      </c>
      <c r="B12" s="118">
        <v>500</v>
      </c>
      <c r="C12" s="119">
        <v>0.048</v>
      </c>
      <c r="D12" s="121">
        <v>300</v>
      </c>
      <c r="E12" s="119">
        <v>0.249</v>
      </c>
      <c r="F12" s="120">
        <v>300</v>
      </c>
      <c r="G12" s="119">
        <v>0.24</v>
      </c>
      <c r="H12" s="121">
        <v>800</v>
      </c>
      <c r="I12" s="119">
        <v>0.162</v>
      </c>
      <c r="J12" s="121">
        <v>500</v>
      </c>
      <c r="K12" s="122">
        <v>0.22</v>
      </c>
      <c r="L12" s="123" t="s">
        <v>157</v>
      </c>
      <c r="M12" s="124"/>
      <c r="N12" s="125">
        <v>442832126</v>
      </c>
      <c r="O12" s="126">
        <v>74080000000</v>
      </c>
      <c r="P12" s="125">
        <v>532445000</v>
      </c>
      <c r="Q12" s="127">
        <f t="shared" si="0"/>
        <v>0.007187432505399568</v>
      </c>
      <c r="R12" s="128" t="s">
        <v>70</v>
      </c>
      <c r="S12" s="134"/>
      <c r="T12" s="135"/>
      <c r="U12" s="131"/>
      <c r="V12" s="115"/>
    </row>
    <row r="13" spans="1:22" s="116" customFormat="1" ht="73.5" customHeight="1">
      <c r="A13" s="117" t="s">
        <v>10</v>
      </c>
      <c r="B13" s="118">
        <v>500</v>
      </c>
      <c r="C13" s="119">
        <v>0.021</v>
      </c>
      <c r="D13" s="121">
        <v>300</v>
      </c>
      <c r="E13" s="119">
        <v>0.203</v>
      </c>
      <c r="F13" s="120" t="s">
        <v>272</v>
      </c>
      <c r="G13" s="119">
        <v>0.154</v>
      </c>
      <c r="H13" s="120" t="s">
        <v>273</v>
      </c>
      <c r="I13" s="119">
        <v>0.225</v>
      </c>
      <c r="J13" s="120" t="s">
        <v>274</v>
      </c>
      <c r="K13" s="122">
        <v>0.242</v>
      </c>
      <c r="L13" s="123" t="s">
        <v>174</v>
      </c>
      <c r="M13" s="124"/>
      <c r="N13" s="125">
        <v>294504292</v>
      </c>
      <c r="O13" s="126">
        <v>105133719000</v>
      </c>
      <c r="P13" s="125">
        <v>300591000</v>
      </c>
      <c r="Q13" s="127">
        <f t="shared" si="0"/>
        <v>0.00285913028530837</v>
      </c>
      <c r="R13" s="128" t="s">
        <v>70</v>
      </c>
      <c r="S13" s="134"/>
      <c r="T13" s="135"/>
      <c r="U13" s="131"/>
      <c r="V13" s="115"/>
    </row>
    <row r="14" spans="1:22" s="116" customFormat="1" ht="57" customHeight="1">
      <c r="A14" s="117" t="s">
        <v>11</v>
      </c>
      <c r="B14" s="118">
        <v>500</v>
      </c>
      <c r="C14" s="119">
        <v>0.104</v>
      </c>
      <c r="D14" s="121">
        <v>900</v>
      </c>
      <c r="E14" s="119">
        <v>0.119</v>
      </c>
      <c r="F14" s="120" t="s">
        <v>196</v>
      </c>
      <c r="G14" s="119">
        <v>0.132</v>
      </c>
      <c r="H14" s="121">
        <v>700</v>
      </c>
      <c r="I14" s="119">
        <v>0.145</v>
      </c>
      <c r="J14" s="121">
        <v>600</v>
      </c>
      <c r="K14" s="122">
        <v>0.186</v>
      </c>
      <c r="L14" s="123" t="s">
        <v>275</v>
      </c>
      <c r="M14" s="124" t="s">
        <v>276</v>
      </c>
      <c r="N14" s="125">
        <v>49698320</v>
      </c>
      <c r="O14" s="126">
        <v>32088500000</v>
      </c>
      <c r="P14" s="125">
        <v>59578000</v>
      </c>
      <c r="Q14" s="127">
        <f t="shared" si="0"/>
        <v>0.0018566776259407575</v>
      </c>
      <c r="R14" s="128" t="s">
        <v>70</v>
      </c>
      <c r="S14" s="134"/>
      <c r="T14" s="135"/>
      <c r="U14" s="131"/>
      <c r="V14" s="115"/>
    </row>
    <row r="15" spans="1:22" s="116" customFormat="1" ht="74.25" customHeight="1">
      <c r="A15" s="117" t="s">
        <v>12</v>
      </c>
      <c r="B15" s="118">
        <v>1000</v>
      </c>
      <c r="C15" s="119">
        <v>0.065</v>
      </c>
      <c r="D15" s="121">
        <v>300</v>
      </c>
      <c r="E15" s="119">
        <v>0.088</v>
      </c>
      <c r="F15" s="120" t="s">
        <v>169</v>
      </c>
      <c r="G15" s="119">
        <v>0.274</v>
      </c>
      <c r="H15" s="120" t="s">
        <v>277</v>
      </c>
      <c r="I15" s="119">
        <v>0.084</v>
      </c>
      <c r="J15" s="120">
        <v>500</v>
      </c>
      <c r="K15" s="122">
        <v>0.076</v>
      </c>
      <c r="L15" s="123" t="s">
        <v>170</v>
      </c>
      <c r="M15" s="124" t="s">
        <v>171</v>
      </c>
      <c r="N15" s="125">
        <v>237498000</v>
      </c>
      <c r="O15" s="126">
        <v>51704200000</v>
      </c>
      <c r="P15" s="125">
        <v>275280000</v>
      </c>
      <c r="Q15" s="127">
        <f t="shared" si="0"/>
        <v>0.005324132275521138</v>
      </c>
      <c r="R15" s="128" t="s">
        <v>70</v>
      </c>
      <c r="S15" s="134"/>
      <c r="T15" s="135"/>
      <c r="U15" s="131"/>
      <c r="V15" s="115"/>
    </row>
    <row r="16" spans="1:22" s="116" customFormat="1" ht="53.25" customHeight="1">
      <c r="A16" s="117" t="s">
        <v>13</v>
      </c>
      <c r="B16" s="118">
        <v>800</v>
      </c>
      <c r="C16" s="119">
        <v>0.057</v>
      </c>
      <c r="D16" s="121">
        <v>300</v>
      </c>
      <c r="E16" s="119">
        <v>0.13</v>
      </c>
      <c r="F16" s="120" t="s">
        <v>278</v>
      </c>
      <c r="G16" s="119">
        <v>0.206</v>
      </c>
      <c r="H16" s="120" t="s">
        <v>279</v>
      </c>
      <c r="I16" s="119">
        <v>0.118</v>
      </c>
      <c r="J16" s="120" t="s">
        <v>280</v>
      </c>
      <c r="K16" s="122">
        <v>0.128</v>
      </c>
      <c r="L16" s="123" t="s">
        <v>229</v>
      </c>
      <c r="M16" s="124" t="s">
        <v>230</v>
      </c>
      <c r="N16" s="125">
        <v>85415066</v>
      </c>
      <c r="O16" s="126">
        <v>58084000000</v>
      </c>
      <c r="P16" s="125">
        <v>98844453</v>
      </c>
      <c r="Q16" s="127">
        <f t="shared" si="0"/>
        <v>0.001701750103298671</v>
      </c>
      <c r="R16" s="128" t="s">
        <v>69</v>
      </c>
      <c r="S16" s="134" t="s">
        <v>101</v>
      </c>
      <c r="T16" s="135">
        <v>86</v>
      </c>
      <c r="U16" s="131">
        <v>2309500</v>
      </c>
      <c r="V16" s="115">
        <f>U16/T16</f>
        <v>26854.6511627907</v>
      </c>
    </row>
    <row r="17" spans="1:22" s="116" customFormat="1" ht="52.5" customHeight="1">
      <c r="A17" s="117" t="s">
        <v>14</v>
      </c>
      <c r="B17" s="132">
        <v>500</v>
      </c>
      <c r="C17" s="119">
        <v>0.034</v>
      </c>
      <c r="D17" s="121">
        <v>300</v>
      </c>
      <c r="E17" s="119">
        <v>0.153</v>
      </c>
      <c r="F17" s="121">
        <v>100</v>
      </c>
      <c r="G17" s="119">
        <v>0.012</v>
      </c>
      <c r="H17" s="121">
        <v>1000</v>
      </c>
      <c r="I17" s="119">
        <v>0.334</v>
      </c>
      <c r="J17" s="121">
        <v>400</v>
      </c>
      <c r="K17" s="122">
        <v>0.16</v>
      </c>
      <c r="L17" s="123" t="s">
        <v>182</v>
      </c>
      <c r="M17" s="124" t="s">
        <v>183</v>
      </c>
      <c r="N17" s="125">
        <v>53265383</v>
      </c>
      <c r="O17" s="126">
        <v>36941051000</v>
      </c>
      <c r="P17" s="125">
        <v>63685780</v>
      </c>
      <c r="Q17" s="127">
        <f t="shared" si="0"/>
        <v>0.0017239839765251942</v>
      </c>
      <c r="R17" s="128" t="s">
        <v>69</v>
      </c>
      <c r="S17" s="134" t="s">
        <v>133</v>
      </c>
      <c r="T17" s="135">
        <v>139</v>
      </c>
      <c r="U17" s="131">
        <v>2780000</v>
      </c>
      <c r="V17" s="115">
        <f>U17/T17</f>
        <v>20000</v>
      </c>
    </row>
    <row r="18" spans="1:22" s="116" customFormat="1" ht="82.5" customHeight="1">
      <c r="A18" s="117" t="s">
        <v>79</v>
      </c>
      <c r="B18" s="118">
        <v>500</v>
      </c>
      <c r="C18" s="119">
        <v>0.043</v>
      </c>
      <c r="D18" s="121">
        <v>300</v>
      </c>
      <c r="E18" s="119">
        <v>0.091</v>
      </c>
      <c r="F18" s="120" t="s">
        <v>281</v>
      </c>
      <c r="G18" s="119">
        <v>0.046</v>
      </c>
      <c r="H18" s="120" t="s">
        <v>282</v>
      </c>
      <c r="I18" s="119">
        <v>0.158</v>
      </c>
      <c r="J18" s="121">
        <v>400</v>
      </c>
      <c r="K18" s="122">
        <v>0.227</v>
      </c>
      <c r="L18" s="123" t="s">
        <v>160</v>
      </c>
      <c r="M18" s="124"/>
      <c r="N18" s="125">
        <v>20732871</v>
      </c>
      <c r="O18" s="126">
        <v>18113170000</v>
      </c>
      <c r="P18" s="125">
        <v>26911000</v>
      </c>
      <c r="Q18" s="127">
        <f t="shared" si="0"/>
        <v>0.0014857145380957613</v>
      </c>
      <c r="R18" s="128" t="s">
        <v>69</v>
      </c>
      <c r="S18" s="138" t="s">
        <v>101</v>
      </c>
      <c r="T18" s="135">
        <v>160</v>
      </c>
      <c r="U18" s="131">
        <v>4356500</v>
      </c>
      <c r="V18" s="115">
        <f>U18/T18</f>
        <v>27228.125</v>
      </c>
    </row>
    <row r="19" spans="1:22" s="116" customFormat="1" ht="93.75" customHeight="1">
      <c r="A19" s="117" t="s">
        <v>15</v>
      </c>
      <c r="B19" s="132" t="s">
        <v>283</v>
      </c>
      <c r="C19" s="119">
        <v>0.053</v>
      </c>
      <c r="D19" s="120">
        <v>300</v>
      </c>
      <c r="E19" s="119">
        <v>0.077</v>
      </c>
      <c r="F19" s="121">
        <v>200</v>
      </c>
      <c r="G19" s="119">
        <v>0.166</v>
      </c>
      <c r="H19" s="121">
        <v>700</v>
      </c>
      <c r="I19" s="119">
        <v>0.149</v>
      </c>
      <c r="J19" s="121">
        <v>500</v>
      </c>
      <c r="K19" s="122">
        <v>0.207</v>
      </c>
      <c r="L19" s="123" t="s">
        <v>167</v>
      </c>
      <c r="M19" s="124" t="s">
        <v>149</v>
      </c>
      <c r="N19" s="125">
        <v>102570761</v>
      </c>
      <c r="O19" s="126">
        <v>73137000000</v>
      </c>
      <c r="P19" s="125">
        <v>145930798</v>
      </c>
      <c r="Q19" s="127">
        <f t="shared" si="0"/>
        <v>0.001995307409382392</v>
      </c>
      <c r="R19" s="128" t="s">
        <v>69</v>
      </c>
      <c r="S19" s="134" t="s">
        <v>119</v>
      </c>
      <c r="T19" s="135"/>
      <c r="U19" s="131"/>
      <c r="V19" s="115"/>
    </row>
    <row r="20" spans="1:22" s="116" customFormat="1" ht="107.25" customHeight="1">
      <c r="A20" s="117" t="s">
        <v>16</v>
      </c>
      <c r="B20" s="132" t="s">
        <v>284</v>
      </c>
      <c r="C20" s="119">
        <v>0.051</v>
      </c>
      <c r="D20" s="120">
        <v>300</v>
      </c>
      <c r="E20" s="119">
        <v>0.153</v>
      </c>
      <c r="F20" s="120">
        <v>300</v>
      </c>
      <c r="G20" s="119">
        <v>0.154</v>
      </c>
      <c r="H20" s="121">
        <v>1000</v>
      </c>
      <c r="I20" s="119">
        <v>0.141</v>
      </c>
      <c r="J20" s="121">
        <v>500</v>
      </c>
      <c r="K20" s="122">
        <v>0.221</v>
      </c>
      <c r="L20" s="123" t="s">
        <v>176</v>
      </c>
      <c r="M20" s="124" t="s">
        <v>177</v>
      </c>
      <c r="N20" s="125">
        <v>357035216</v>
      </c>
      <c r="O20" s="126">
        <v>117300000000</v>
      </c>
      <c r="P20" s="125">
        <v>352014300</v>
      </c>
      <c r="Q20" s="127">
        <f t="shared" si="0"/>
        <v>0.0030009744245524297</v>
      </c>
      <c r="R20" s="128" t="s">
        <v>69</v>
      </c>
      <c r="S20" s="134" t="s">
        <v>295</v>
      </c>
      <c r="T20" s="135"/>
      <c r="U20" s="131"/>
      <c r="V20" s="115">
        <v>6000</v>
      </c>
    </row>
    <row r="21" spans="1:22" s="116" customFormat="1" ht="69.75" customHeight="1">
      <c r="A21" s="117" t="s">
        <v>17</v>
      </c>
      <c r="B21" s="132" t="s">
        <v>285</v>
      </c>
      <c r="C21" s="119">
        <v>0.063</v>
      </c>
      <c r="D21" s="121">
        <v>600</v>
      </c>
      <c r="E21" s="119">
        <v>0.159</v>
      </c>
      <c r="F21" s="121">
        <v>600</v>
      </c>
      <c r="G21" s="119">
        <v>0.134</v>
      </c>
      <c r="H21" s="121">
        <v>2000</v>
      </c>
      <c r="I21" s="119">
        <v>0.104</v>
      </c>
      <c r="J21" s="121">
        <v>600</v>
      </c>
      <c r="K21" s="122">
        <v>0.098</v>
      </c>
      <c r="L21" s="123" t="s">
        <v>158</v>
      </c>
      <c r="M21" s="124" t="s">
        <v>159</v>
      </c>
      <c r="N21" s="125">
        <v>43063360</v>
      </c>
      <c r="O21" s="126">
        <v>21107583000</v>
      </c>
      <c r="P21" s="125">
        <v>59599000</v>
      </c>
      <c r="Q21" s="127">
        <f t="shared" si="0"/>
        <v>0.0028235824063797357</v>
      </c>
      <c r="R21" s="128" t="s">
        <v>70</v>
      </c>
      <c r="S21" s="134"/>
      <c r="T21" s="135"/>
      <c r="U21" s="131"/>
      <c r="V21" s="115"/>
    </row>
    <row r="22" spans="1:22" s="116" customFormat="1" ht="67.5" customHeight="1">
      <c r="A22" s="117" t="s">
        <v>18</v>
      </c>
      <c r="B22" s="118">
        <v>500</v>
      </c>
      <c r="C22" s="119">
        <v>0.111</v>
      </c>
      <c r="D22" s="121">
        <v>800</v>
      </c>
      <c r="E22" s="119">
        <v>0.153</v>
      </c>
      <c r="F22" s="121" t="s">
        <v>94</v>
      </c>
      <c r="G22" s="119">
        <v>0.016</v>
      </c>
      <c r="H22" s="120">
        <v>800</v>
      </c>
      <c r="I22" s="133">
        <v>0.162</v>
      </c>
      <c r="J22" s="120">
        <v>800</v>
      </c>
      <c r="K22" s="122">
        <v>0.255</v>
      </c>
      <c r="L22" s="123" t="s">
        <v>186</v>
      </c>
      <c r="M22" s="124" t="s">
        <v>187</v>
      </c>
      <c r="N22" s="125">
        <v>499965000</v>
      </c>
      <c r="O22" s="126">
        <v>194976658000</v>
      </c>
      <c r="P22" s="125">
        <v>559788000</v>
      </c>
      <c r="Q22" s="127">
        <f t="shared" si="0"/>
        <v>0.0028710513645176954</v>
      </c>
      <c r="R22" s="128" t="s">
        <v>69</v>
      </c>
      <c r="S22" s="134" t="s">
        <v>136</v>
      </c>
      <c r="T22" s="135">
        <v>894</v>
      </c>
      <c r="U22" s="131">
        <v>22989654</v>
      </c>
      <c r="V22" s="115">
        <f>U22/T22</f>
        <v>25715.4966442953</v>
      </c>
    </row>
    <row r="23" spans="1:22" s="116" customFormat="1" ht="36" customHeight="1">
      <c r="A23" s="117" t="s">
        <v>19</v>
      </c>
      <c r="B23" s="118" t="s">
        <v>94</v>
      </c>
      <c r="C23" s="119">
        <v>0.031</v>
      </c>
      <c r="D23" s="121">
        <v>600</v>
      </c>
      <c r="E23" s="119">
        <v>0.145</v>
      </c>
      <c r="F23" s="120" t="s">
        <v>278</v>
      </c>
      <c r="G23" s="119">
        <v>0.049</v>
      </c>
      <c r="H23" s="120" t="s">
        <v>286</v>
      </c>
      <c r="I23" s="133">
        <v>0.235</v>
      </c>
      <c r="J23" s="120" t="s">
        <v>94</v>
      </c>
      <c r="K23" s="122">
        <v>0.315</v>
      </c>
      <c r="L23" s="123" t="s">
        <v>154</v>
      </c>
      <c r="M23" s="124"/>
      <c r="N23" s="125">
        <v>196384735</v>
      </c>
      <c r="O23" s="126">
        <v>97288838000</v>
      </c>
      <c r="P23" s="125">
        <v>217565600</v>
      </c>
      <c r="Q23" s="127">
        <f t="shared" si="0"/>
        <v>0.0022362853177463173</v>
      </c>
      <c r="R23" s="128" t="s">
        <v>69</v>
      </c>
      <c r="S23" s="138" t="s">
        <v>101</v>
      </c>
      <c r="T23" s="135"/>
      <c r="U23" s="131"/>
      <c r="V23" s="115"/>
    </row>
    <row r="24" spans="1:22" s="116" customFormat="1" ht="111" customHeight="1">
      <c r="A24" s="117" t="s">
        <v>20</v>
      </c>
      <c r="B24" s="132" t="s">
        <v>94</v>
      </c>
      <c r="C24" s="139">
        <v>0.0463</v>
      </c>
      <c r="D24" s="121" t="s">
        <v>94</v>
      </c>
      <c r="E24" s="139">
        <v>0.0811</v>
      </c>
      <c r="F24" s="121" t="s">
        <v>94</v>
      </c>
      <c r="G24" s="139">
        <v>0.0366</v>
      </c>
      <c r="H24" s="120" t="s">
        <v>94</v>
      </c>
      <c r="I24" s="139">
        <v>0.1323</v>
      </c>
      <c r="J24" s="121" t="s">
        <v>94</v>
      </c>
      <c r="K24" s="140">
        <v>0.1505</v>
      </c>
      <c r="L24" s="123" t="s">
        <v>249</v>
      </c>
      <c r="M24" s="124"/>
      <c r="N24" s="125">
        <v>26330785</v>
      </c>
      <c r="O24" s="126">
        <v>22649689000</v>
      </c>
      <c r="P24" s="125">
        <v>36003000</v>
      </c>
      <c r="Q24" s="127">
        <f t="shared" si="0"/>
        <v>0.0015895582495636033</v>
      </c>
      <c r="R24" s="128" t="s">
        <v>69</v>
      </c>
      <c r="S24" s="134" t="s">
        <v>238</v>
      </c>
      <c r="T24" s="135">
        <v>784</v>
      </c>
      <c r="U24" s="131">
        <v>22494616</v>
      </c>
      <c r="V24" s="115">
        <f aca="true" t="shared" si="1" ref="V24:V47">U24/T24</f>
        <v>28692.11224489796</v>
      </c>
    </row>
    <row r="25" spans="1:22" s="116" customFormat="1" ht="71.25" customHeight="1">
      <c r="A25" s="117" t="s">
        <v>21</v>
      </c>
      <c r="B25" s="118" t="s">
        <v>94</v>
      </c>
      <c r="C25" s="119">
        <v>0.077</v>
      </c>
      <c r="D25" s="121" t="s">
        <v>94</v>
      </c>
      <c r="E25" s="119">
        <v>0.202</v>
      </c>
      <c r="F25" s="121" t="s">
        <v>94</v>
      </c>
      <c r="G25" s="119">
        <v>0.107</v>
      </c>
      <c r="H25" s="121">
        <v>1000</v>
      </c>
      <c r="I25" s="119">
        <v>0.223</v>
      </c>
      <c r="J25" s="121" t="s">
        <v>94</v>
      </c>
      <c r="K25" s="122">
        <v>0.306</v>
      </c>
      <c r="L25" s="123" t="s">
        <v>192</v>
      </c>
      <c r="M25" s="124"/>
      <c r="N25" s="125">
        <v>137255000</v>
      </c>
      <c r="O25" s="126">
        <v>40290000000</v>
      </c>
      <c r="P25" s="125">
        <v>151549000</v>
      </c>
      <c r="Q25" s="127">
        <f t="shared" si="0"/>
        <v>0.0037614544551998015</v>
      </c>
      <c r="R25" s="128" t="s">
        <v>69</v>
      </c>
      <c r="S25" s="134" t="s">
        <v>240</v>
      </c>
      <c r="T25" s="135">
        <v>434</v>
      </c>
      <c r="U25" s="131">
        <v>12177000</v>
      </c>
      <c r="V25" s="115">
        <f t="shared" si="1"/>
        <v>28057.603686635946</v>
      </c>
    </row>
    <row r="26" spans="1:22" s="116" customFormat="1" ht="84" customHeight="1">
      <c r="A26" s="117" t="s">
        <v>22</v>
      </c>
      <c r="B26" s="118" t="s">
        <v>94</v>
      </c>
      <c r="C26" s="119">
        <v>0.062</v>
      </c>
      <c r="D26" s="121" t="s">
        <v>94</v>
      </c>
      <c r="E26" s="119">
        <v>0.074</v>
      </c>
      <c r="F26" s="121" t="s">
        <v>94</v>
      </c>
      <c r="G26" s="119">
        <v>0.07</v>
      </c>
      <c r="H26" s="121">
        <v>1000</v>
      </c>
      <c r="I26" s="119">
        <v>0.248</v>
      </c>
      <c r="J26" s="121" t="s">
        <v>94</v>
      </c>
      <c r="K26" s="122">
        <v>0.309</v>
      </c>
      <c r="L26" s="123" t="s">
        <v>195</v>
      </c>
      <c r="M26" s="124"/>
      <c r="N26" s="125"/>
      <c r="O26" s="126">
        <v>37035433000</v>
      </c>
      <c r="P26" s="125">
        <v>104455350</v>
      </c>
      <c r="Q26" s="127">
        <f t="shared" si="0"/>
        <v>0.0028204165994225043</v>
      </c>
      <c r="R26" s="128" t="s">
        <v>69</v>
      </c>
      <c r="S26" s="138" t="s">
        <v>101</v>
      </c>
      <c r="T26" s="135">
        <v>1000</v>
      </c>
      <c r="U26" s="131">
        <v>35678000</v>
      </c>
      <c r="V26" s="115">
        <f t="shared" si="1"/>
        <v>35678</v>
      </c>
    </row>
    <row r="27" spans="1:22" s="116" customFormat="1" ht="99" customHeight="1">
      <c r="A27" s="117" t="s">
        <v>23</v>
      </c>
      <c r="B27" s="118">
        <v>500</v>
      </c>
      <c r="C27" s="119">
        <v>0.123</v>
      </c>
      <c r="D27" s="121">
        <v>300</v>
      </c>
      <c r="E27" s="119">
        <v>0.159</v>
      </c>
      <c r="F27" s="121">
        <v>200</v>
      </c>
      <c r="G27" s="119">
        <v>0.147</v>
      </c>
      <c r="H27" s="121">
        <v>500</v>
      </c>
      <c r="I27" s="119">
        <v>0.231</v>
      </c>
      <c r="J27" s="121">
        <v>500</v>
      </c>
      <c r="K27" s="122">
        <v>0.217</v>
      </c>
      <c r="L27" s="123" t="s">
        <v>218</v>
      </c>
      <c r="M27" s="124"/>
      <c r="N27" s="125">
        <v>29418540</v>
      </c>
      <c r="O27" s="126">
        <v>21610000000</v>
      </c>
      <c r="P27" s="125">
        <v>39474000</v>
      </c>
      <c r="Q27" s="127">
        <f t="shared" si="0"/>
        <v>0.0018266543267006015</v>
      </c>
      <c r="R27" s="128" t="s">
        <v>69</v>
      </c>
      <c r="S27" s="134" t="s">
        <v>105</v>
      </c>
      <c r="T27" s="135">
        <v>186</v>
      </c>
      <c r="U27" s="131">
        <v>4145663</v>
      </c>
      <c r="V27" s="115">
        <f t="shared" si="1"/>
        <v>22288.510752688173</v>
      </c>
    </row>
    <row r="28" spans="1:22" s="116" customFormat="1" ht="70.5" customHeight="1">
      <c r="A28" s="117" t="s">
        <v>24</v>
      </c>
      <c r="B28" s="118">
        <v>1000</v>
      </c>
      <c r="C28" s="119">
        <v>0.051</v>
      </c>
      <c r="D28" s="121">
        <v>500</v>
      </c>
      <c r="E28" s="119">
        <v>0.149</v>
      </c>
      <c r="F28" s="120" t="s">
        <v>280</v>
      </c>
      <c r="G28" s="119">
        <v>0.119</v>
      </c>
      <c r="H28" s="120" t="s">
        <v>280</v>
      </c>
      <c r="I28" s="133" t="s">
        <v>287</v>
      </c>
      <c r="J28" s="120" t="s">
        <v>288</v>
      </c>
      <c r="K28" s="122">
        <v>0.205</v>
      </c>
      <c r="L28" s="123" t="s">
        <v>150</v>
      </c>
      <c r="M28" s="124" t="s">
        <v>168</v>
      </c>
      <c r="N28" s="125">
        <v>42342433</v>
      </c>
      <c r="O28" s="126">
        <v>17719107000</v>
      </c>
      <c r="P28" s="125">
        <v>46574000</v>
      </c>
      <c r="Q28" s="127">
        <f t="shared" si="0"/>
        <v>0.0026284620325392246</v>
      </c>
      <c r="R28" s="128" t="s">
        <v>69</v>
      </c>
      <c r="S28" s="134" t="s">
        <v>205</v>
      </c>
      <c r="T28" s="135">
        <v>80</v>
      </c>
      <c r="U28" s="131">
        <v>1600000</v>
      </c>
      <c r="V28" s="115">
        <f t="shared" si="1"/>
        <v>20000</v>
      </c>
    </row>
    <row r="29" spans="1:22" s="116" customFormat="1" ht="128.25" customHeight="1">
      <c r="A29" s="117" t="s">
        <v>25</v>
      </c>
      <c r="B29" s="118" t="s">
        <v>94</v>
      </c>
      <c r="C29" s="119">
        <v>0.058</v>
      </c>
      <c r="D29" s="120" t="s">
        <v>94</v>
      </c>
      <c r="E29" s="119">
        <v>0.078</v>
      </c>
      <c r="F29" s="121" t="s">
        <v>94</v>
      </c>
      <c r="G29" s="119">
        <v>0.069</v>
      </c>
      <c r="H29" s="121" t="s">
        <v>94</v>
      </c>
      <c r="I29" s="119">
        <v>0.167</v>
      </c>
      <c r="J29" s="121" t="s">
        <v>94</v>
      </c>
      <c r="K29" s="122">
        <v>0.185</v>
      </c>
      <c r="L29" s="123" t="s">
        <v>165</v>
      </c>
      <c r="M29" s="124"/>
      <c r="N29" s="125">
        <v>73650045</v>
      </c>
      <c r="O29" s="126"/>
      <c r="P29" s="125">
        <v>81589700</v>
      </c>
      <c r="Q29" s="127"/>
      <c r="R29" s="128" t="s">
        <v>69</v>
      </c>
      <c r="S29" s="134" t="s">
        <v>101</v>
      </c>
      <c r="T29" s="135">
        <v>767</v>
      </c>
      <c r="U29" s="131">
        <v>18613965</v>
      </c>
      <c r="V29" s="115">
        <f t="shared" si="1"/>
        <v>24268.5332464146</v>
      </c>
    </row>
    <row r="30" spans="1:22" s="116" customFormat="1" ht="60" customHeight="1">
      <c r="A30" s="117" t="s">
        <v>26</v>
      </c>
      <c r="B30" s="118">
        <v>500</v>
      </c>
      <c r="C30" s="119">
        <v>0.0825</v>
      </c>
      <c r="D30" s="121">
        <v>500</v>
      </c>
      <c r="E30" s="119">
        <v>0.104</v>
      </c>
      <c r="F30" s="121">
        <v>500</v>
      </c>
      <c r="G30" s="119">
        <v>0.057</v>
      </c>
      <c r="H30" s="121">
        <v>500</v>
      </c>
      <c r="I30" s="119">
        <v>0.188</v>
      </c>
      <c r="J30" s="121">
        <v>500</v>
      </c>
      <c r="K30" s="122">
        <v>0.195</v>
      </c>
      <c r="L30" s="123" t="s">
        <v>181</v>
      </c>
      <c r="M30" s="124"/>
      <c r="N30" s="125">
        <v>8952340</v>
      </c>
      <c r="O30" s="126">
        <v>4308422000</v>
      </c>
      <c r="P30" s="125">
        <v>11009000</v>
      </c>
      <c r="Q30" s="127">
        <f t="shared" si="0"/>
        <v>0.0025552278769349892</v>
      </c>
      <c r="R30" s="128" t="s">
        <v>69</v>
      </c>
      <c r="S30" s="134" t="s">
        <v>206</v>
      </c>
      <c r="T30" s="135">
        <v>105</v>
      </c>
      <c r="U30" s="131">
        <v>2144718</v>
      </c>
      <c r="V30" s="115">
        <f t="shared" si="1"/>
        <v>20425.885714285716</v>
      </c>
    </row>
    <row r="31" spans="1:22" s="116" customFormat="1" ht="67.5" customHeight="1">
      <c r="A31" s="117" t="s">
        <v>27</v>
      </c>
      <c r="B31" s="118">
        <v>500</v>
      </c>
      <c r="C31" s="119">
        <v>0.203</v>
      </c>
      <c r="D31" s="121" t="s">
        <v>94</v>
      </c>
      <c r="E31" s="119">
        <v>0.284</v>
      </c>
      <c r="F31" s="120" t="s">
        <v>94</v>
      </c>
      <c r="G31" s="119">
        <v>0.272</v>
      </c>
      <c r="H31" s="121">
        <v>1000</v>
      </c>
      <c r="I31" s="119">
        <v>0.292</v>
      </c>
      <c r="J31" s="121">
        <v>500</v>
      </c>
      <c r="K31" s="122">
        <v>0.271</v>
      </c>
      <c r="L31" s="123" t="s">
        <v>246</v>
      </c>
      <c r="M31" s="124" t="s">
        <v>247</v>
      </c>
      <c r="N31" s="125">
        <v>14752352</v>
      </c>
      <c r="O31" s="126">
        <v>5168778000</v>
      </c>
      <c r="P31" s="125">
        <v>18575000</v>
      </c>
      <c r="Q31" s="127">
        <f t="shared" si="0"/>
        <v>0.0035936927451711022</v>
      </c>
      <c r="R31" s="128" t="s">
        <v>69</v>
      </c>
      <c r="S31" s="134" t="s">
        <v>101</v>
      </c>
      <c r="T31" s="135">
        <v>86</v>
      </c>
      <c r="U31" s="131">
        <v>2055193</v>
      </c>
      <c r="V31" s="115">
        <f t="shared" si="1"/>
        <v>23897.593023255813</v>
      </c>
    </row>
    <row r="32" spans="1:22" s="116" customFormat="1" ht="66.75" customHeight="1">
      <c r="A32" s="117" t="s">
        <v>28</v>
      </c>
      <c r="B32" s="118">
        <v>1000</v>
      </c>
      <c r="C32" s="119">
        <v>0.126</v>
      </c>
      <c r="D32" s="121">
        <v>300</v>
      </c>
      <c r="E32" s="119">
        <v>0.145</v>
      </c>
      <c r="F32" s="120">
        <v>600</v>
      </c>
      <c r="G32" s="119">
        <v>0.114</v>
      </c>
      <c r="H32" s="121">
        <v>1100</v>
      </c>
      <c r="I32" s="119">
        <v>0.249</v>
      </c>
      <c r="J32" s="121">
        <v>1000</v>
      </c>
      <c r="K32" s="122">
        <v>0.185</v>
      </c>
      <c r="L32" s="123" t="s">
        <v>163</v>
      </c>
      <c r="M32" s="124"/>
      <c r="N32" s="125">
        <v>5094412</v>
      </c>
      <c r="O32" s="126">
        <v>2727178000</v>
      </c>
      <c r="P32" s="125">
        <v>6073923</v>
      </c>
      <c r="Q32" s="127">
        <f t="shared" si="0"/>
        <v>0.0022271824574706897</v>
      </c>
      <c r="R32" s="128" t="s">
        <v>69</v>
      </c>
      <c r="S32" s="134" t="s">
        <v>243</v>
      </c>
      <c r="T32" s="135">
        <v>49</v>
      </c>
      <c r="U32" s="131">
        <v>1070939</v>
      </c>
      <c r="V32" s="115">
        <f t="shared" si="1"/>
        <v>21855.897959183672</v>
      </c>
    </row>
    <row r="33" spans="1:22" s="116" customFormat="1" ht="71.25" customHeight="1">
      <c r="A33" s="117" t="s">
        <v>29</v>
      </c>
      <c r="B33" s="118">
        <v>1000</v>
      </c>
      <c r="C33" s="119">
        <v>0.149</v>
      </c>
      <c r="D33" s="121">
        <v>500</v>
      </c>
      <c r="E33" s="119">
        <v>0.213</v>
      </c>
      <c r="F33" s="121">
        <v>500</v>
      </c>
      <c r="G33" s="119">
        <v>0.026</v>
      </c>
      <c r="H33" s="121">
        <v>1000</v>
      </c>
      <c r="I33" s="119">
        <v>0.145</v>
      </c>
      <c r="J33" s="121">
        <v>1000</v>
      </c>
      <c r="K33" s="122">
        <v>0.09</v>
      </c>
      <c r="L33" s="123" t="s">
        <v>166</v>
      </c>
      <c r="M33" s="124"/>
      <c r="N33" s="125">
        <v>185291315</v>
      </c>
      <c r="O33" s="126">
        <v>32680000000</v>
      </c>
      <c r="P33" s="125">
        <v>193712000</v>
      </c>
      <c r="Q33" s="127">
        <f t="shared" si="0"/>
        <v>0.005927539779681763</v>
      </c>
      <c r="R33" s="128" t="s">
        <v>69</v>
      </c>
      <c r="S33" s="134"/>
      <c r="T33" s="135">
        <v>404</v>
      </c>
      <c r="U33" s="131">
        <v>8303927</v>
      </c>
      <c r="V33" s="115">
        <f t="shared" si="1"/>
        <v>20554.27475247525</v>
      </c>
    </row>
    <row r="34" spans="1:22" s="116" customFormat="1" ht="36" customHeight="1">
      <c r="A34" s="117" t="s">
        <v>30</v>
      </c>
      <c r="B34" s="118">
        <v>500</v>
      </c>
      <c r="C34" s="119"/>
      <c r="D34" s="121">
        <v>300</v>
      </c>
      <c r="E34" s="119"/>
      <c r="F34" s="120" t="s">
        <v>178</v>
      </c>
      <c r="G34" s="133"/>
      <c r="H34" s="120" t="s">
        <v>289</v>
      </c>
      <c r="I34" s="119"/>
      <c r="J34" s="121">
        <v>500</v>
      </c>
      <c r="K34" s="122"/>
      <c r="L34" s="123" t="s">
        <v>220</v>
      </c>
      <c r="M34" s="124"/>
      <c r="N34" s="125">
        <v>599549446</v>
      </c>
      <c r="O34" s="126">
        <v>351000000000</v>
      </c>
      <c r="P34" s="125">
        <v>624438000</v>
      </c>
      <c r="Q34" s="127">
        <f t="shared" si="0"/>
        <v>0.001779025641025641</v>
      </c>
      <c r="R34" s="128" t="s">
        <v>69</v>
      </c>
      <c r="S34" s="129" t="s">
        <v>101</v>
      </c>
      <c r="T34" s="135">
        <v>7372</v>
      </c>
      <c r="U34" s="131">
        <v>157047410</v>
      </c>
      <c r="V34" s="115">
        <f t="shared" si="1"/>
        <v>21303.229788388497</v>
      </c>
    </row>
    <row r="35" spans="1:22" s="116" customFormat="1" ht="67.5" customHeight="1">
      <c r="A35" s="117" t="s">
        <v>31</v>
      </c>
      <c r="B35" s="118">
        <v>500</v>
      </c>
      <c r="C35" s="119">
        <v>0.03</v>
      </c>
      <c r="D35" s="121">
        <v>500</v>
      </c>
      <c r="E35" s="119">
        <v>0.158</v>
      </c>
      <c r="F35" s="120" t="s">
        <v>145</v>
      </c>
      <c r="G35" s="119">
        <v>0.024</v>
      </c>
      <c r="H35" s="121">
        <v>500</v>
      </c>
      <c r="I35" s="119">
        <v>0.184</v>
      </c>
      <c r="J35" s="121">
        <v>1000</v>
      </c>
      <c r="K35" s="122">
        <v>0.214</v>
      </c>
      <c r="L35" s="123" t="s">
        <v>161</v>
      </c>
      <c r="M35" s="124" t="s">
        <v>162</v>
      </c>
      <c r="N35" s="125">
        <v>120804092</v>
      </c>
      <c r="O35" s="126">
        <v>60300000000</v>
      </c>
      <c r="P35" s="125">
        <v>140914000</v>
      </c>
      <c r="Q35" s="127">
        <f t="shared" si="0"/>
        <v>0.0023368822553897182</v>
      </c>
      <c r="R35" s="128" t="s">
        <v>69</v>
      </c>
      <c r="S35" s="134" t="s">
        <v>255</v>
      </c>
      <c r="T35" s="135">
        <v>1397</v>
      </c>
      <c r="U35" s="131">
        <v>39138215</v>
      </c>
      <c r="V35" s="115">
        <f t="shared" si="1"/>
        <v>28015.901932712957</v>
      </c>
    </row>
    <row r="36" spans="1:22" s="116" customFormat="1" ht="51.75" customHeight="1">
      <c r="A36" s="117" t="s">
        <v>32</v>
      </c>
      <c r="B36" s="118">
        <v>500</v>
      </c>
      <c r="C36" s="119">
        <v>0.062</v>
      </c>
      <c r="D36" s="121">
        <v>500</v>
      </c>
      <c r="E36" s="119">
        <v>0.102</v>
      </c>
      <c r="F36" s="121">
        <v>500</v>
      </c>
      <c r="G36" s="119">
        <v>0.057</v>
      </c>
      <c r="H36" s="121">
        <v>500</v>
      </c>
      <c r="I36" s="119">
        <v>0.199</v>
      </c>
      <c r="J36" s="121">
        <v>500</v>
      </c>
      <c r="K36" s="122">
        <v>0.257</v>
      </c>
      <c r="L36" s="123" t="s">
        <v>245</v>
      </c>
      <c r="M36" s="124"/>
      <c r="N36" s="125">
        <v>37585759</v>
      </c>
      <c r="O36" s="126">
        <v>22229320000</v>
      </c>
      <c r="P36" s="125">
        <v>41898000</v>
      </c>
      <c r="Q36" s="127">
        <f t="shared" si="0"/>
        <v>0.0018848079923272506</v>
      </c>
      <c r="R36" s="128" t="s">
        <v>69</v>
      </c>
      <c r="S36" s="134" t="s">
        <v>107</v>
      </c>
      <c r="T36" s="135">
        <v>487</v>
      </c>
      <c r="U36" s="131">
        <v>11356379</v>
      </c>
      <c r="V36" s="115">
        <f t="shared" si="1"/>
        <v>23319.05338809035</v>
      </c>
    </row>
    <row r="37" spans="1:22" s="116" customFormat="1" ht="36" customHeight="1">
      <c r="A37" s="117" t="s">
        <v>33</v>
      </c>
      <c r="B37" s="118">
        <v>500</v>
      </c>
      <c r="C37" s="119">
        <v>0.057</v>
      </c>
      <c r="D37" s="121">
        <v>500</v>
      </c>
      <c r="E37" s="119">
        <v>0.114</v>
      </c>
      <c r="F37" s="121">
        <v>500</v>
      </c>
      <c r="G37" s="119">
        <v>0.056</v>
      </c>
      <c r="H37" s="121">
        <v>500</v>
      </c>
      <c r="I37" s="119">
        <v>0.176</v>
      </c>
      <c r="J37" s="121">
        <v>500</v>
      </c>
      <c r="K37" s="122">
        <v>0.187</v>
      </c>
      <c r="L37" s="123" t="s">
        <v>143</v>
      </c>
      <c r="M37" s="124" t="s">
        <v>152</v>
      </c>
      <c r="N37" s="125">
        <v>45273186</v>
      </c>
      <c r="O37" s="126">
        <v>27052616000</v>
      </c>
      <c r="P37" s="125">
        <v>50943000</v>
      </c>
      <c r="Q37" s="127">
        <f t="shared" si="0"/>
        <v>0.0018831080883268368</v>
      </c>
      <c r="R37" s="128" t="s">
        <v>69</v>
      </c>
      <c r="S37" s="134" t="s">
        <v>129</v>
      </c>
      <c r="T37" s="135">
        <v>355</v>
      </c>
      <c r="U37" s="131">
        <v>10650000</v>
      </c>
      <c r="V37" s="115">
        <f t="shared" si="1"/>
        <v>30000</v>
      </c>
    </row>
    <row r="38" spans="1:22" s="116" customFormat="1" ht="54" customHeight="1">
      <c r="A38" s="117" t="s">
        <v>34</v>
      </c>
      <c r="B38" s="118">
        <v>500</v>
      </c>
      <c r="C38" s="119">
        <v>0.047</v>
      </c>
      <c r="D38" s="121">
        <v>500</v>
      </c>
      <c r="E38" s="119">
        <v>0.105</v>
      </c>
      <c r="F38" s="121">
        <v>500</v>
      </c>
      <c r="G38" s="119">
        <v>0.049</v>
      </c>
      <c r="H38" s="121">
        <v>500</v>
      </c>
      <c r="I38" s="119">
        <v>0.238</v>
      </c>
      <c r="J38" s="121">
        <v>500</v>
      </c>
      <c r="K38" s="122">
        <v>0.296</v>
      </c>
      <c r="L38" s="123" t="s">
        <v>143</v>
      </c>
      <c r="M38" s="124" t="s">
        <v>219</v>
      </c>
      <c r="N38" s="125">
        <v>11956873</v>
      </c>
      <c r="O38" s="126">
        <v>7485400000</v>
      </c>
      <c r="P38" s="125">
        <v>15183070</v>
      </c>
      <c r="Q38" s="127">
        <f t="shared" si="0"/>
        <v>0.0020283578699869078</v>
      </c>
      <c r="R38" s="128" t="s">
        <v>69</v>
      </c>
      <c r="S38" s="134" t="s">
        <v>217</v>
      </c>
      <c r="T38" s="135">
        <v>13</v>
      </c>
      <c r="U38" s="131">
        <v>390000</v>
      </c>
      <c r="V38" s="115">
        <f t="shared" si="1"/>
        <v>30000</v>
      </c>
    </row>
    <row r="39" spans="1:22" s="116" customFormat="1" ht="96.75" customHeight="1">
      <c r="A39" s="117" t="s">
        <v>35</v>
      </c>
      <c r="B39" s="118">
        <v>500</v>
      </c>
      <c r="C39" s="119">
        <v>0.05</v>
      </c>
      <c r="D39" s="121">
        <v>300</v>
      </c>
      <c r="E39" s="119">
        <v>0.181</v>
      </c>
      <c r="F39" s="120" t="s">
        <v>178</v>
      </c>
      <c r="G39" s="119">
        <v>0.053</v>
      </c>
      <c r="H39" s="121">
        <v>1000</v>
      </c>
      <c r="I39" s="119">
        <v>0.183</v>
      </c>
      <c r="J39" s="121">
        <v>500</v>
      </c>
      <c r="K39" s="122">
        <v>0.172</v>
      </c>
      <c r="L39" s="123" t="s">
        <v>179</v>
      </c>
      <c r="M39" s="124"/>
      <c r="N39" s="125">
        <v>110686466</v>
      </c>
      <c r="O39" s="126">
        <v>75163424000</v>
      </c>
      <c r="P39" s="125">
        <v>177902000</v>
      </c>
      <c r="Q39" s="127">
        <f t="shared" si="0"/>
        <v>0.0023668692900419225</v>
      </c>
      <c r="R39" s="128" t="s">
        <v>69</v>
      </c>
      <c r="S39" s="129" t="s">
        <v>225</v>
      </c>
      <c r="T39" s="135">
        <v>1187</v>
      </c>
      <c r="U39" s="131">
        <v>28020716</v>
      </c>
      <c r="V39" s="115">
        <f t="shared" si="1"/>
        <v>23606.33192923336</v>
      </c>
    </row>
    <row r="40" spans="1:22" s="116" customFormat="1" ht="78" customHeight="1">
      <c r="A40" s="117" t="s">
        <v>36</v>
      </c>
      <c r="B40" s="118">
        <v>1000</v>
      </c>
      <c r="C40" s="119"/>
      <c r="D40" s="121">
        <v>500</v>
      </c>
      <c r="E40" s="119"/>
      <c r="F40" s="121">
        <v>500</v>
      </c>
      <c r="G40" s="119"/>
      <c r="H40" s="121">
        <v>700</v>
      </c>
      <c r="I40" s="119"/>
      <c r="J40" s="121">
        <v>700</v>
      </c>
      <c r="K40" s="122"/>
      <c r="L40" s="123" t="s">
        <v>140</v>
      </c>
      <c r="M40" s="124" t="s">
        <v>142</v>
      </c>
      <c r="N40" s="125"/>
      <c r="O40" s="126">
        <v>28852051000</v>
      </c>
      <c r="P40" s="125"/>
      <c r="Q40" s="127">
        <f t="shared" si="0"/>
        <v>0</v>
      </c>
      <c r="R40" s="128" t="s">
        <v>69</v>
      </c>
      <c r="S40" s="134" t="s">
        <v>139</v>
      </c>
      <c r="T40" s="135">
        <v>175</v>
      </c>
      <c r="U40" s="131">
        <v>4550000</v>
      </c>
      <c r="V40" s="115">
        <f t="shared" si="1"/>
        <v>26000</v>
      </c>
    </row>
    <row r="41" spans="1:22" s="116" customFormat="1" ht="88.5" customHeight="1">
      <c r="A41" s="117" t="s">
        <v>37</v>
      </c>
      <c r="B41" s="118">
        <v>600</v>
      </c>
      <c r="C41" s="119">
        <v>0.05</v>
      </c>
      <c r="D41" s="121">
        <v>500</v>
      </c>
      <c r="E41" s="119">
        <v>0.089</v>
      </c>
      <c r="F41" s="120" t="s">
        <v>94</v>
      </c>
      <c r="G41" s="119">
        <v>0.054</v>
      </c>
      <c r="H41" s="120">
        <v>1100</v>
      </c>
      <c r="I41" s="119">
        <v>0.164</v>
      </c>
      <c r="J41" s="120">
        <v>800</v>
      </c>
      <c r="K41" s="122">
        <v>0.257</v>
      </c>
      <c r="L41" s="123" t="s">
        <v>155</v>
      </c>
      <c r="M41" s="124" t="s">
        <v>156</v>
      </c>
      <c r="N41" s="125"/>
      <c r="O41" s="126">
        <v>39247749000</v>
      </c>
      <c r="P41" s="125">
        <v>55997000</v>
      </c>
      <c r="Q41" s="127">
        <f t="shared" si="0"/>
        <v>0.001426756984203094</v>
      </c>
      <c r="R41" s="128" t="s">
        <v>69</v>
      </c>
      <c r="S41" s="134" t="s">
        <v>257</v>
      </c>
      <c r="T41" s="135">
        <v>348</v>
      </c>
      <c r="U41" s="131">
        <v>11935800</v>
      </c>
      <c r="V41" s="115">
        <f t="shared" si="1"/>
        <v>34298.275862068964</v>
      </c>
    </row>
    <row r="42" spans="1:22" s="116" customFormat="1" ht="81" customHeight="1">
      <c r="A42" s="117" t="s">
        <v>38</v>
      </c>
      <c r="B42" s="118">
        <v>600</v>
      </c>
      <c r="C42" s="119">
        <v>0.097</v>
      </c>
      <c r="D42" s="121">
        <v>300</v>
      </c>
      <c r="E42" s="119">
        <v>0.126</v>
      </c>
      <c r="F42" s="120" t="s">
        <v>145</v>
      </c>
      <c r="G42" s="119">
        <v>0.132</v>
      </c>
      <c r="H42" s="121">
        <v>1000</v>
      </c>
      <c r="I42" s="119">
        <v>0.256</v>
      </c>
      <c r="J42" s="121">
        <v>500</v>
      </c>
      <c r="K42" s="122">
        <v>0.302</v>
      </c>
      <c r="L42" s="123" t="s">
        <v>228</v>
      </c>
      <c r="M42" s="124"/>
      <c r="N42" s="125">
        <v>6600000</v>
      </c>
      <c r="O42" s="126">
        <v>4651000000</v>
      </c>
      <c r="P42" s="125">
        <v>8900000</v>
      </c>
      <c r="Q42" s="127">
        <f t="shared" si="0"/>
        <v>0.0019135669748441195</v>
      </c>
      <c r="R42" s="128" t="s">
        <v>69</v>
      </c>
      <c r="S42" s="134" t="s">
        <v>239</v>
      </c>
      <c r="T42" s="135">
        <v>19</v>
      </c>
      <c r="U42" s="131">
        <v>1194300</v>
      </c>
      <c r="V42" s="115">
        <f t="shared" si="1"/>
        <v>62857.89473684211</v>
      </c>
    </row>
    <row r="43" spans="1:22" s="116" customFormat="1" ht="57.75" customHeight="1">
      <c r="A43" s="117" t="s">
        <v>39</v>
      </c>
      <c r="B43" s="118">
        <v>700</v>
      </c>
      <c r="C43" s="119">
        <v>0.068</v>
      </c>
      <c r="D43" s="121">
        <v>300</v>
      </c>
      <c r="E43" s="119">
        <v>0.084</v>
      </c>
      <c r="F43" s="120" t="s">
        <v>94</v>
      </c>
      <c r="G43" s="119">
        <v>0.109</v>
      </c>
      <c r="H43" s="120">
        <v>1000</v>
      </c>
      <c r="I43" s="119">
        <v>0.196</v>
      </c>
      <c r="J43" s="120">
        <v>500</v>
      </c>
      <c r="K43" s="122">
        <v>0.225</v>
      </c>
      <c r="L43" s="123" t="s">
        <v>153</v>
      </c>
      <c r="M43" s="124" t="s">
        <v>189</v>
      </c>
      <c r="N43" s="125">
        <v>22940771</v>
      </c>
      <c r="O43" s="126">
        <v>10926193000</v>
      </c>
      <c r="P43" s="125">
        <v>29259042</v>
      </c>
      <c r="Q43" s="127">
        <f t="shared" si="0"/>
        <v>0.0026778807586503367</v>
      </c>
      <c r="R43" s="128" t="s">
        <v>69</v>
      </c>
      <c r="S43" s="134" t="s">
        <v>294</v>
      </c>
      <c r="T43" s="135">
        <v>504</v>
      </c>
      <c r="U43" s="131">
        <v>14835990</v>
      </c>
      <c r="V43" s="115">
        <f t="shared" si="1"/>
        <v>29436.488095238095</v>
      </c>
    </row>
    <row r="44" spans="1:22" s="116" customFormat="1" ht="66" customHeight="1">
      <c r="A44" s="117" t="s">
        <v>40</v>
      </c>
      <c r="B44" s="118">
        <v>800</v>
      </c>
      <c r="C44" s="119">
        <v>0.04</v>
      </c>
      <c r="D44" s="121">
        <v>200</v>
      </c>
      <c r="E44" s="119">
        <v>0.103</v>
      </c>
      <c r="F44" s="120" t="s">
        <v>178</v>
      </c>
      <c r="G44" s="119">
        <v>0.043</v>
      </c>
      <c r="H44" s="121">
        <v>700</v>
      </c>
      <c r="I44" s="119">
        <v>0.131</v>
      </c>
      <c r="J44" s="121">
        <v>600</v>
      </c>
      <c r="K44" s="122">
        <v>0.155</v>
      </c>
      <c r="L44" s="123" t="s">
        <v>193</v>
      </c>
      <c r="M44" s="124" t="s">
        <v>194</v>
      </c>
      <c r="N44" s="125">
        <v>31584661</v>
      </c>
      <c r="O44" s="126">
        <v>20618502000</v>
      </c>
      <c r="P44" s="125">
        <v>28920000</v>
      </c>
      <c r="Q44" s="127">
        <f t="shared" si="0"/>
        <v>0.0014026237211607322</v>
      </c>
      <c r="R44" s="128" t="s">
        <v>69</v>
      </c>
      <c r="S44" s="134" t="s">
        <v>241</v>
      </c>
      <c r="T44" s="135">
        <v>922</v>
      </c>
      <c r="U44" s="131">
        <v>23050000</v>
      </c>
      <c r="V44" s="115">
        <f t="shared" si="1"/>
        <v>25000</v>
      </c>
    </row>
    <row r="45" spans="1:22" s="116" customFormat="1" ht="77.25" customHeight="1">
      <c r="A45" s="117" t="s">
        <v>41</v>
      </c>
      <c r="B45" s="118">
        <v>1100</v>
      </c>
      <c r="C45" s="119">
        <v>0.057</v>
      </c>
      <c r="D45" s="121">
        <v>300</v>
      </c>
      <c r="E45" s="119">
        <v>0.098</v>
      </c>
      <c r="F45" s="121">
        <v>300</v>
      </c>
      <c r="G45" s="119">
        <v>0.072</v>
      </c>
      <c r="H45" s="121">
        <v>1200</v>
      </c>
      <c r="I45" s="119">
        <v>0.18</v>
      </c>
      <c r="J45" s="121">
        <v>1500</v>
      </c>
      <c r="K45" s="122">
        <v>0.215</v>
      </c>
      <c r="L45" s="123" t="s">
        <v>155</v>
      </c>
      <c r="M45" s="124" t="s">
        <v>190</v>
      </c>
      <c r="N45" s="125">
        <v>28868207</v>
      </c>
      <c r="O45" s="126">
        <v>16013000000</v>
      </c>
      <c r="P45" s="125">
        <v>35018606</v>
      </c>
      <c r="Q45" s="127">
        <f t="shared" si="0"/>
        <v>0.0021868860301005435</v>
      </c>
      <c r="R45" s="128" t="s">
        <v>69</v>
      </c>
      <c r="S45" s="134" t="s">
        <v>237</v>
      </c>
      <c r="T45" s="135">
        <v>227</v>
      </c>
      <c r="U45" s="131">
        <v>6550136</v>
      </c>
      <c r="V45" s="115">
        <f t="shared" si="1"/>
        <v>28855.224669603525</v>
      </c>
    </row>
    <row r="46" spans="1:22" s="116" customFormat="1" ht="96.75" customHeight="1">
      <c r="A46" s="117" t="s">
        <v>42</v>
      </c>
      <c r="B46" s="132" t="s">
        <v>290</v>
      </c>
      <c r="C46" s="119">
        <v>0.037</v>
      </c>
      <c r="D46" s="120">
        <v>400</v>
      </c>
      <c r="E46" s="119">
        <v>0.076</v>
      </c>
      <c r="F46" s="120">
        <v>200</v>
      </c>
      <c r="G46" s="119">
        <v>0.052</v>
      </c>
      <c r="H46" s="120" t="s">
        <v>291</v>
      </c>
      <c r="I46" s="119">
        <v>0.13</v>
      </c>
      <c r="J46" s="120" t="s">
        <v>292</v>
      </c>
      <c r="K46" s="122">
        <v>0.124</v>
      </c>
      <c r="L46" s="123" t="s">
        <v>188</v>
      </c>
      <c r="M46" s="124"/>
      <c r="N46" s="135">
        <v>5152718</v>
      </c>
      <c r="O46" s="126">
        <v>6658679000</v>
      </c>
      <c r="P46" s="135">
        <v>11807675</v>
      </c>
      <c r="Q46" s="127">
        <f t="shared" si="0"/>
        <v>0.0017732759005202083</v>
      </c>
      <c r="R46" s="141" t="s">
        <v>69</v>
      </c>
      <c r="S46" s="142" t="s">
        <v>224</v>
      </c>
      <c r="T46" s="143">
        <v>86</v>
      </c>
      <c r="U46" s="144">
        <v>4895688</v>
      </c>
      <c r="V46" s="145">
        <f t="shared" si="1"/>
        <v>56926.604651162794</v>
      </c>
    </row>
    <row r="47" spans="1:22" ht="18" customHeight="1" thickBot="1">
      <c r="A47" s="146"/>
      <c r="B47" s="147"/>
      <c r="C47" s="148"/>
      <c r="D47" s="149"/>
      <c r="E47" s="148"/>
      <c r="F47" s="149"/>
      <c r="G47" s="148"/>
      <c r="H47" s="149"/>
      <c r="I47" s="148"/>
      <c r="J47" s="149"/>
      <c r="K47" s="150"/>
      <c r="L47" s="151"/>
      <c r="M47" s="152"/>
      <c r="N47" s="153"/>
      <c r="O47" s="154">
        <f>SUM(O4:O46)</f>
        <v>3594852246000</v>
      </c>
      <c r="P47" s="154">
        <f>SUM(P4:P46)</f>
        <v>5936175192</v>
      </c>
      <c r="Q47" s="155">
        <f>P47/O47</f>
        <v>0.001651298797775401</v>
      </c>
      <c r="R47" s="156"/>
      <c r="S47" s="157"/>
      <c r="T47" s="158">
        <f>SUM(T4:T46)</f>
        <v>35387</v>
      </c>
      <c r="U47" s="159">
        <f>SUM(U4:U46)</f>
        <v>642330809</v>
      </c>
      <c r="V47" s="160">
        <f t="shared" si="1"/>
        <v>18151.60395060333</v>
      </c>
    </row>
    <row r="48" spans="1:22" ht="33.75" customHeight="1">
      <c r="A48" s="161"/>
      <c r="B48" s="224" t="s">
        <v>141</v>
      </c>
      <c r="C48" s="224"/>
      <c r="D48" s="224"/>
      <c r="E48" s="224"/>
      <c r="F48" s="224"/>
      <c r="G48" s="224"/>
      <c r="H48" s="224"/>
      <c r="I48" s="224"/>
      <c r="J48" s="224"/>
      <c r="K48" s="224"/>
      <c r="L48" s="224"/>
      <c r="M48" s="224"/>
      <c r="N48" s="224"/>
      <c r="O48" s="226" t="s">
        <v>293</v>
      </c>
      <c r="P48" s="227"/>
      <c r="Q48" s="227"/>
      <c r="R48" s="227"/>
      <c r="S48" s="227"/>
      <c r="T48" s="227"/>
      <c r="U48" s="227"/>
      <c r="V48" s="227"/>
    </row>
    <row r="49" spans="1:22" s="116" customFormat="1" ht="13.5" customHeight="1">
      <c r="A49" s="162"/>
      <c r="B49" s="218" t="s">
        <v>148</v>
      </c>
      <c r="C49" s="218"/>
      <c r="D49" s="218"/>
      <c r="E49" s="218"/>
      <c r="F49" s="218"/>
      <c r="G49" s="218"/>
      <c r="H49" s="218"/>
      <c r="I49" s="218"/>
      <c r="J49" s="218"/>
      <c r="K49" s="218"/>
      <c r="L49" s="218"/>
      <c r="M49" s="218"/>
      <c r="N49" s="218"/>
      <c r="Q49" s="163"/>
      <c r="R49" s="163"/>
      <c r="S49" s="163"/>
      <c r="T49" s="163"/>
      <c r="U49" s="163"/>
      <c r="V49" s="163"/>
    </row>
    <row r="50" spans="1:22" s="116" customFormat="1" ht="13.5" customHeight="1">
      <c r="A50" s="162"/>
      <c r="B50" s="218" t="s">
        <v>248</v>
      </c>
      <c r="C50" s="218"/>
      <c r="D50" s="218"/>
      <c r="E50" s="218"/>
      <c r="F50" s="218"/>
      <c r="G50" s="218"/>
      <c r="H50" s="218"/>
      <c r="I50" s="218"/>
      <c r="J50" s="218"/>
      <c r="K50" s="218"/>
      <c r="L50" s="218"/>
      <c r="M50" s="218"/>
      <c r="N50" s="218"/>
      <c r="Q50" s="163"/>
      <c r="R50" s="163"/>
      <c r="S50" s="163"/>
      <c r="T50" s="163"/>
      <c r="U50" s="163"/>
      <c r="V50" s="163"/>
    </row>
    <row r="51" spans="1:22" ht="13.5" customHeight="1">
      <c r="A51" s="164"/>
      <c r="B51" s="218" t="s">
        <v>164</v>
      </c>
      <c r="C51" s="218"/>
      <c r="D51" s="218"/>
      <c r="E51" s="218"/>
      <c r="F51" s="218"/>
      <c r="G51" s="218"/>
      <c r="H51" s="218"/>
      <c r="I51" s="218"/>
      <c r="J51" s="218"/>
      <c r="K51" s="218"/>
      <c r="L51" s="218"/>
      <c r="M51" s="218"/>
      <c r="N51" s="218"/>
      <c r="Q51" s="165"/>
      <c r="R51" s="165"/>
      <c r="S51" s="165"/>
      <c r="T51" s="165"/>
      <c r="U51" s="165"/>
      <c r="V51" s="165"/>
    </row>
    <row r="52" spans="1:22" ht="15" customHeight="1">
      <c r="A52" s="164"/>
      <c r="B52" s="219"/>
      <c r="C52" s="219"/>
      <c r="D52" s="219"/>
      <c r="E52" s="219"/>
      <c r="F52" s="219"/>
      <c r="G52" s="219"/>
      <c r="H52" s="219"/>
      <c r="I52" s="219"/>
      <c r="J52" s="219"/>
      <c r="K52" s="219"/>
      <c r="L52" s="219"/>
      <c r="M52" s="219"/>
      <c r="N52" s="219"/>
      <c r="Q52" s="163"/>
      <c r="R52" s="163"/>
      <c r="S52" s="163"/>
      <c r="T52" s="163"/>
      <c r="U52" s="163"/>
      <c r="V52" s="163"/>
    </row>
    <row r="53" spans="17:22" ht="13.5">
      <c r="Q53" s="166"/>
      <c r="R53" s="166"/>
      <c r="S53" s="166"/>
      <c r="T53" s="166"/>
      <c r="U53" s="166"/>
      <c r="V53" s="166"/>
    </row>
  </sheetData>
  <sheetProtection/>
  <mergeCells count="19">
    <mergeCell ref="O48:V48"/>
    <mergeCell ref="R2:V2"/>
    <mergeCell ref="N2:N3"/>
    <mergeCell ref="A2:A3"/>
    <mergeCell ref="B2:C2"/>
    <mergeCell ref="D2:E2"/>
    <mergeCell ref="J2:K2"/>
    <mergeCell ref="L2:L3"/>
    <mergeCell ref="M2:M3"/>
    <mergeCell ref="B51:N51"/>
    <mergeCell ref="B52:N52"/>
    <mergeCell ref="O2:O3"/>
    <mergeCell ref="Q2:Q3"/>
    <mergeCell ref="B48:N48"/>
    <mergeCell ref="B49:N49"/>
    <mergeCell ref="B50:N50"/>
    <mergeCell ref="F2:G2"/>
    <mergeCell ref="H2:I2"/>
    <mergeCell ref="P2:P3"/>
  </mergeCells>
  <printOptions/>
  <pageMargins left="0.5905511811023623" right="0.1968503937007874" top="0.6299212598425197" bottom="0.4330708661417323" header="0.4724409448818898" footer="0.1968503937007874"/>
  <pageSetup fitToHeight="0" fitToWidth="1" horizontalDpi="200" verticalDpi="200" orientation="landscape" paperSize="9" scale="66" r:id="rId1"/>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C15" sqref="C15"/>
    </sheetView>
  </sheetViews>
  <sheetFormatPr defaultColWidth="9.00390625" defaultRowHeight="13.5"/>
  <cols>
    <col min="1" max="1" width="13.25390625" style="0" customWidth="1"/>
    <col min="2" max="2" width="11.625" style="0" customWidth="1"/>
    <col min="3" max="3" width="7.625" style="0" customWidth="1"/>
    <col min="4" max="4" width="11.625" style="0" customWidth="1"/>
    <col min="5" max="5" width="7.625" style="0" customWidth="1"/>
    <col min="6" max="6" width="11.625" style="0" customWidth="1"/>
    <col min="7" max="7" width="7.625" style="0" customWidth="1"/>
    <col min="8" max="8" width="11.625" style="0" customWidth="1"/>
    <col min="9" max="9" width="7.625" style="0" customWidth="1"/>
  </cols>
  <sheetData>
    <row r="1" ht="28.5" customHeight="1">
      <c r="B1" s="54" t="s">
        <v>84</v>
      </c>
    </row>
    <row r="2" ht="18" customHeight="1" thickBot="1">
      <c r="E2" s="11" t="s">
        <v>86</v>
      </c>
    </row>
    <row r="3" spans="1:9" ht="18" customHeight="1" thickBot="1">
      <c r="A3" s="39"/>
      <c r="B3" s="40" t="s">
        <v>80</v>
      </c>
      <c r="C3" s="41" t="s">
        <v>68</v>
      </c>
      <c r="D3" s="35" t="s">
        <v>81</v>
      </c>
      <c r="E3" s="41" t="s">
        <v>68</v>
      </c>
      <c r="F3" s="35" t="s">
        <v>82</v>
      </c>
      <c r="G3" s="41" t="s">
        <v>68</v>
      </c>
      <c r="H3" s="35" t="s">
        <v>90</v>
      </c>
      <c r="I3" s="41" t="s">
        <v>68</v>
      </c>
    </row>
    <row r="4" spans="1:9" ht="18" customHeight="1">
      <c r="A4" s="19" t="s">
        <v>1</v>
      </c>
      <c r="B4" s="42">
        <v>0.172</v>
      </c>
      <c r="C4" s="52">
        <f>RANK(B4,$B$4:$B$46)</f>
        <v>43</v>
      </c>
      <c r="D4" s="49">
        <v>0.171</v>
      </c>
      <c r="E4" s="45">
        <f>RANK(D4,$D$4:$D$46)</f>
        <v>42</v>
      </c>
      <c r="F4" s="15">
        <v>0.182</v>
      </c>
      <c r="G4" s="45">
        <f>RANK(F4,$F$4:$F$46)</f>
        <v>43</v>
      </c>
      <c r="H4" s="15">
        <v>0.152</v>
      </c>
      <c r="I4" s="46">
        <f aca="true" t="shared" si="0" ref="I4:I27">RANK(H4,$H$4:$H$46)</f>
        <v>28</v>
      </c>
    </row>
    <row r="5" spans="1:9" ht="18" customHeight="1">
      <c r="A5" s="20" t="s">
        <v>2</v>
      </c>
      <c r="B5" s="43">
        <v>0.22</v>
      </c>
      <c r="C5" s="52">
        <f aca="true" t="shared" si="1" ref="C5:C46">RANK(B5,$B$4:$B$46)</f>
        <v>37</v>
      </c>
      <c r="D5" s="50">
        <v>0.246</v>
      </c>
      <c r="E5" s="45">
        <f aca="true" t="shared" si="2" ref="E5:E46">RANK(D5,$D$4:$D$46)</f>
        <v>34</v>
      </c>
      <c r="F5" s="5">
        <v>0.312</v>
      </c>
      <c r="G5" s="46">
        <f>RANK(F5,$F$4:$F$46)</f>
        <v>19</v>
      </c>
      <c r="H5" s="5">
        <v>0.3</v>
      </c>
      <c r="I5" s="46">
        <f t="shared" si="0"/>
        <v>12</v>
      </c>
    </row>
    <row r="6" spans="1:9" ht="18" customHeight="1">
      <c r="A6" s="20" t="s">
        <v>3</v>
      </c>
      <c r="B6" s="43">
        <v>0.485</v>
      </c>
      <c r="C6" s="52">
        <f t="shared" si="1"/>
        <v>1</v>
      </c>
      <c r="D6" s="50">
        <v>0.455</v>
      </c>
      <c r="E6" s="45">
        <f t="shared" si="2"/>
        <v>1</v>
      </c>
      <c r="F6" s="9">
        <v>0.428</v>
      </c>
      <c r="G6" s="46">
        <f aca="true" t="shared" si="3" ref="G6:G46">RANK(F6,$F$4:$F$46)</f>
        <v>3</v>
      </c>
      <c r="H6" s="9">
        <v>0.36</v>
      </c>
      <c r="I6" s="46">
        <f t="shared" si="0"/>
        <v>5</v>
      </c>
    </row>
    <row r="7" spans="1:9" ht="18" customHeight="1">
      <c r="A7" s="20" t="s">
        <v>4</v>
      </c>
      <c r="B7" s="43">
        <v>0.467</v>
      </c>
      <c r="C7" s="52">
        <f t="shared" si="1"/>
        <v>2</v>
      </c>
      <c r="D7" s="50">
        <v>0.44</v>
      </c>
      <c r="E7" s="45">
        <f t="shared" si="2"/>
        <v>3</v>
      </c>
      <c r="F7" s="5">
        <v>0.43</v>
      </c>
      <c r="G7" s="46">
        <f t="shared" si="3"/>
        <v>2</v>
      </c>
      <c r="H7" s="5">
        <v>0.449</v>
      </c>
      <c r="I7" s="46">
        <f t="shared" si="0"/>
        <v>1</v>
      </c>
    </row>
    <row r="8" spans="1:9" ht="18" customHeight="1">
      <c r="A8" s="20" t="s">
        <v>5</v>
      </c>
      <c r="B8" s="43">
        <v>0.374</v>
      </c>
      <c r="C8" s="52">
        <f t="shared" si="1"/>
        <v>4</v>
      </c>
      <c r="D8" s="50">
        <v>0.348</v>
      </c>
      <c r="E8" s="45">
        <f t="shared" si="2"/>
        <v>9</v>
      </c>
      <c r="F8" s="5">
        <v>0.387</v>
      </c>
      <c r="G8" s="46">
        <f t="shared" si="3"/>
        <v>6</v>
      </c>
      <c r="H8" s="5">
        <v>0.426</v>
      </c>
      <c r="I8" s="46">
        <f t="shared" si="0"/>
        <v>2</v>
      </c>
    </row>
    <row r="9" spans="1:9" ht="18" customHeight="1">
      <c r="A9" s="20" t="s">
        <v>6</v>
      </c>
      <c r="B9" s="43">
        <v>0.339</v>
      </c>
      <c r="C9" s="52">
        <f t="shared" si="1"/>
        <v>11</v>
      </c>
      <c r="D9" s="50">
        <v>0.35</v>
      </c>
      <c r="E9" s="45">
        <f t="shared" si="2"/>
        <v>7</v>
      </c>
      <c r="F9" s="5">
        <v>0.368</v>
      </c>
      <c r="G9" s="46">
        <f t="shared" si="3"/>
        <v>9</v>
      </c>
      <c r="H9" s="5">
        <v>0.32</v>
      </c>
      <c r="I9" s="46">
        <f t="shared" si="0"/>
        <v>8</v>
      </c>
    </row>
    <row r="10" spans="1:9" ht="18" customHeight="1">
      <c r="A10" s="20" t="s">
        <v>7</v>
      </c>
      <c r="B10" s="43">
        <v>0.338</v>
      </c>
      <c r="C10" s="52">
        <f t="shared" si="1"/>
        <v>12</v>
      </c>
      <c r="D10" s="50">
        <v>0.373</v>
      </c>
      <c r="E10" s="45">
        <f t="shared" si="2"/>
        <v>5</v>
      </c>
      <c r="F10" s="5">
        <v>0.384</v>
      </c>
      <c r="G10" s="46">
        <f t="shared" si="3"/>
        <v>7</v>
      </c>
      <c r="H10" s="5">
        <v>0.392</v>
      </c>
      <c r="I10" s="46">
        <f t="shared" si="0"/>
        <v>3</v>
      </c>
    </row>
    <row r="11" spans="1:9" ht="18" customHeight="1">
      <c r="A11" s="20" t="s">
        <v>8</v>
      </c>
      <c r="B11" s="43">
        <v>0.341</v>
      </c>
      <c r="C11" s="52">
        <f t="shared" si="1"/>
        <v>10</v>
      </c>
      <c r="D11" s="50">
        <v>0.345</v>
      </c>
      <c r="E11" s="45">
        <f t="shared" si="2"/>
        <v>11</v>
      </c>
      <c r="F11" s="5">
        <v>0.359</v>
      </c>
      <c r="G11" s="46">
        <f t="shared" si="3"/>
        <v>10</v>
      </c>
      <c r="H11" s="5"/>
      <c r="I11" s="46"/>
    </row>
    <row r="12" spans="1:9" ht="18" customHeight="1">
      <c r="A12" s="20" t="s">
        <v>9</v>
      </c>
      <c r="B12" s="43">
        <v>0.247</v>
      </c>
      <c r="C12" s="52">
        <f t="shared" si="1"/>
        <v>32</v>
      </c>
      <c r="D12" s="50">
        <v>0.257</v>
      </c>
      <c r="E12" s="45">
        <f t="shared" si="2"/>
        <v>32</v>
      </c>
      <c r="F12" s="5">
        <v>0.281</v>
      </c>
      <c r="G12" s="46">
        <f t="shared" si="3"/>
        <v>26</v>
      </c>
      <c r="H12" s="5">
        <v>0.248</v>
      </c>
      <c r="I12" s="46">
        <f t="shared" si="0"/>
        <v>19</v>
      </c>
    </row>
    <row r="13" spans="1:9" ht="18" customHeight="1">
      <c r="A13" s="20" t="s">
        <v>10</v>
      </c>
      <c r="B13" s="43">
        <v>0.435</v>
      </c>
      <c r="C13" s="52">
        <f t="shared" si="1"/>
        <v>3</v>
      </c>
      <c r="D13" s="50">
        <v>0.451</v>
      </c>
      <c r="E13" s="45">
        <f t="shared" si="2"/>
        <v>2</v>
      </c>
      <c r="F13" s="5">
        <v>0.451</v>
      </c>
      <c r="G13" s="46">
        <f t="shared" si="3"/>
        <v>1</v>
      </c>
      <c r="H13" s="5"/>
      <c r="I13" s="46"/>
    </row>
    <row r="14" spans="1:9" ht="18" customHeight="1">
      <c r="A14" s="20" t="s">
        <v>11</v>
      </c>
      <c r="B14" s="43">
        <v>0.264</v>
      </c>
      <c r="C14" s="52">
        <f t="shared" si="1"/>
        <v>25</v>
      </c>
      <c r="D14" s="50">
        <v>0.281</v>
      </c>
      <c r="E14" s="45">
        <f t="shared" si="2"/>
        <v>23</v>
      </c>
      <c r="F14" s="5">
        <v>0.2848</v>
      </c>
      <c r="G14" s="46">
        <f t="shared" si="3"/>
        <v>25</v>
      </c>
      <c r="H14" s="5">
        <v>0.2675</v>
      </c>
      <c r="I14" s="46">
        <f t="shared" si="0"/>
        <v>18</v>
      </c>
    </row>
    <row r="15" spans="1:9" ht="18" customHeight="1">
      <c r="A15" s="20" t="s">
        <v>12</v>
      </c>
      <c r="B15" s="43">
        <v>0.3429</v>
      </c>
      <c r="C15" s="52">
        <f t="shared" si="1"/>
        <v>9</v>
      </c>
      <c r="D15" s="50">
        <v>0.3651</v>
      </c>
      <c r="E15" s="45">
        <f t="shared" si="2"/>
        <v>6</v>
      </c>
      <c r="F15" s="5">
        <v>0.3913</v>
      </c>
      <c r="G15" s="46">
        <f t="shared" si="3"/>
        <v>4</v>
      </c>
      <c r="H15" s="5"/>
      <c r="I15" s="46"/>
    </row>
    <row r="16" spans="1:9" ht="18" customHeight="1">
      <c r="A16" s="20" t="s">
        <v>13</v>
      </c>
      <c r="B16" s="43">
        <v>0.253</v>
      </c>
      <c r="C16" s="52">
        <f t="shared" si="1"/>
        <v>27</v>
      </c>
      <c r="D16" s="50">
        <v>0.31</v>
      </c>
      <c r="E16" s="45">
        <f t="shared" si="2"/>
        <v>19</v>
      </c>
      <c r="F16" s="5">
        <v>0.311</v>
      </c>
      <c r="G16" s="46">
        <f t="shared" si="3"/>
        <v>21</v>
      </c>
      <c r="H16" s="5">
        <v>0.314</v>
      </c>
      <c r="I16" s="46">
        <f t="shared" si="0"/>
        <v>10</v>
      </c>
    </row>
    <row r="17" spans="1:9" ht="18" customHeight="1">
      <c r="A17" s="20" t="s">
        <v>14</v>
      </c>
      <c r="B17" s="43">
        <v>0.284</v>
      </c>
      <c r="C17" s="52">
        <f t="shared" si="1"/>
        <v>22</v>
      </c>
      <c r="D17" s="50">
        <v>0.275</v>
      </c>
      <c r="E17" s="45">
        <f t="shared" si="2"/>
        <v>25</v>
      </c>
      <c r="F17" s="5">
        <v>0.271</v>
      </c>
      <c r="G17" s="46">
        <f t="shared" si="3"/>
        <v>27</v>
      </c>
      <c r="H17" s="5"/>
      <c r="I17" s="46"/>
    </row>
    <row r="18" spans="1:9" ht="18" customHeight="1">
      <c r="A18" s="20" t="s">
        <v>79</v>
      </c>
      <c r="B18" s="43">
        <v>0.243</v>
      </c>
      <c r="C18" s="52">
        <f t="shared" si="1"/>
        <v>33</v>
      </c>
      <c r="D18" s="50">
        <v>0.24</v>
      </c>
      <c r="E18" s="45">
        <f t="shared" si="2"/>
        <v>35</v>
      </c>
      <c r="F18" s="5">
        <v>0.24</v>
      </c>
      <c r="G18" s="46">
        <f t="shared" si="3"/>
        <v>37</v>
      </c>
      <c r="H18" s="5"/>
      <c r="I18" s="46"/>
    </row>
    <row r="19" spans="1:9" ht="18" customHeight="1">
      <c r="A19" s="20" t="s">
        <v>15</v>
      </c>
      <c r="B19" s="43">
        <v>0.25</v>
      </c>
      <c r="C19" s="52">
        <f t="shared" si="1"/>
        <v>31</v>
      </c>
      <c r="D19" s="50">
        <v>0.313</v>
      </c>
      <c r="E19" s="45">
        <f t="shared" si="2"/>
        <v>18</v>
      </c>
      <c r="F19" s="5">
        <v>0.374</v>
      </c>
      <c r="G19" s="46">
        <f t="shared" si="3"/>
        <v>8</v>
      </c>
      <c r="H19" s="5"/>
      <c r="I19" s="46"/>
    </row>
    <row r="20" spans="1:9" ht="18" customHeight="1">
      <c r="A20" s="20" t="s">
        <v>16</v>
      </c>
      <c r="B20" s="43">
        <v>0.273</v>
      </c>
      <c r="C20" s="52">
        <f t="shared" si="1"/>
        <v>24</v>
      </c>
      <c r="D20" s="50">
        <v>0.259</v>
      </c>
      <c r="E20" s="45">
        <f t="shared" si="2"/>
        <v>31</v>
      </c>
      <c r="F20" s="9">
        <v>0.271</v>
      </c>
      <c r="G20" s="46">
        <f t="shared" si="3"/>
        <v>27</v>
      </c>
      <c r="H20" s="9"/>
      <c r="I20" s="46"/>
    </row>
    <row r="21" spans="1:9" ht="18" customHeight="1">
      <c r="A21" s="20" t="s">
        <v>17</v>
      </c>
      <c r="B21" s="43">
        <v>0.203</v>
      </c>
      <c r="C21" s="52">
        <f t="shared" si="1"/>
        <v>39</v>
      </c>
      <c r="D21" s="50">
        <v>0.213</v>
      </c>
      <c r="E21" s="45">
        <f t="shared" si="2"/>
        <v>39</v>
      </c>
      <c r="F21" s="5">
        <v>0.244</v>
      </c>
      <c r="G21" s="46">
        <f t="shared" si="3"/>
        <v>36</v>
      </c>
      <c r="H21" s="5">
        <v>0.218</v>
      </c>
      <c r="I21" s="46">
        <f t="shared" si="0"/>
        <v>25</v>
      </c>
    </row>
    <row r="22" spans="1:9" ht="18" customHeight="1">
      <c r="A22" s="20" t="s">
        <v>18</v>
      </c>
      <c r="B22" s="43">
        <v>0.196</v>
      </c>
      <c r="C22" s="52">
        <f t="shared" si="1"/>
        <v>41</v>
      </c>
      <c r="D22" s="50">
        <v>0.209</v>
      </c>
      <c r="E22" s="45">
        <f t="shared" si="2"/>
        <v>40</v>
      </c>
      <c r="F22" s="5">
        <v>0.218</v>
      </c>
      <c r="G22" s="46">
        <f t="shared" si="3"/>
        <v>41</v>
      </c>
      <c r="H22" s="5"/>
      <c r="I22" s="46"/>
    </row>
    <row r="23" spans="1:9" ht="18" customHeight="1">
      <c r="A23" s="20" t="s">
        <v>19</v>
      </c>
      <c r="B23" s="43">
        <v>0.223</v>
      </c>
      <c r="C23" s="52">
        <f t="shared" si="1"/>
        <v>36</v>
      </c>
      <c r="D23" s="50">
        <v>0.248</v>
      </c>
      <c r="E23" s="45">
        <f t="shared" si="2"/>
        <v>33</v>
      </c>
      <c r="F23" s="5">
        <v>0.246</v>
      </c>
      <c r="G23" s="46">
        <f t="shared" si="3"/>
        <v>35</v>
      </c>
      <c r="H23" s="5"/>
      <c r="I23" s="46"/>
    </row>
    <row r="24" spans="1:9" ht="18" customHeight="1">
      <c r="A24" s="20" t="s">
        <v>20</v>
      </c>
      <c r="B24" s="43">
        <v>0.297</v>
      </c>
      <c r="C24" s="52">
        <f t="shared" si="1"/>
        <v>19</v>
      </c>
      <c r="D24" s="50">
        <v>0.319</v>
      </c>
      <c r="E24" s="45">
        <f t="shared" si="2"/>
        <v>17</v>
      </c>
      <c r="F24" s="5">
        <v>0.351</v>
      </c>
      <c r="G24" s="46">
        <f t="shared" si="3"/>
        <v>13</v>
      </c>
      <c r="H24" s="5">
        <v>0.295</v>
      </c>
      <c r="I24" s="46">
        <f t="shared" si="0"/>
        <v>13</v>
      </c>
    </row>
    <row r="25" spans="1:9" ht="18" customHeight="1">
      <c r="A25" s="20" t="s">
        <v>21</v>
      </c>
      <c r="B25" s="43">
        <v>0.197</v>
      </c>
      <c r="C25" s="52">
        <f t="shared" si="1"/>
        <v>40</v>
      </c>
      <c r="D25" s="50">
        <v>0.208</v>
      </c>
      <c r="E25" s="45">
        <f t="shared" si="2"/>
        <v>41</v>
      </c>
      <c r="F25" s="5">
        <v>0.23</v>
      </c>
      <c r="G25" s="46">
        <f t="shared" si="3"/>
        <v>39</v>
      </c>
      <c r="H25" s="5">
        <v>0.242</v>
      </c>
      <c r="I25" s="46">
        <f t="shared" si="0"/>
        <v>20</v>
      </c>
    </row>
    <row r="26" spans="1:9" ht="18" customHeight="1">
      <c r="A26" s="20" t="s">
        <v>22</v>
      </c>
      <c r="B26" s="43">
        <v>0.35</v>
      </c>
      <c r="C26" s="52">
        <f t="shared" si="1"/>
        <v>8</v>
      </c>
      <c r="D26" s="50">
        <v>0.349</v>
      </c>
      <c r="E26" s="45">
        <f t="shared" si="2"/>
        <v>8</v>
      </c>
      <c r="F26" s="5">
        <v>0.35</v>
      </c>
      <c r="G26" s="46">
        <f t="shared" si="3"/>
        <v>14</v>
      </c>
      <c r="H26" s="5"/>
      <c r="I26" s="46"/>
    </row>
    <row r="27" spans="1:9" ht="18" customHeight="1">
      <c r="A27" s="20" t="s">
        <v>23</v>
      </c>
      <c r="B27" s="43">
        <v>0.351</v>
      </c>
      <c r="C27" s="52">
        <f t="shared" si="1"/>
        <v>6</v>
      </c>
      <c r="D27" s="50">
        <v>0.335</v>
      </c>
      <c r="E27" s="45">
        <f t="shared" si="2"/>
        <v>12</v>
      </c>
      <c r="F27" s="5">
        <v>0.326</v>
      </c>
      <c r="G27" s="46">
        <f t="shared" si="3"/>
        <v>18</v>
      </c>
      <c r="H27" s="5">
        <v>0.316</v>
      </c>
      <c r="I27" s="46">
        <f t="shared" si="0"/>
        <v>9</v>
      </c>
    </row>
    <row r="28" spans="1:9" ht="18" customHeight="1">
      <c r="A28" s="20" t="s">
        <v>24</v>
      </c>
      <c r="B28" s="43">
        <v>0.23</v>
      </c>
      <c r="C28" s="52">
        <f t="shared" si="1"/>
        <v>35</v>
      </c>
      <c r="D28" s="50">
        <v>0.26</v>
      </c>
      <c r="E28" s="45">
        <f t="shared" si="2"/>
        <v>29</v>
      </c>
      <c r="F28" s="5">
        <v>0.26</v>
      </c>
      <c r="G28" s="46">
        <f t="shared" si="3"/>
        <v>32</v>
      </c>
      <c r="H28" s="5">
        <v>0.28</v>
      </c>
      <c r="I28" s="46">
        <f>RANK(H28,$H$4:$H$46)</f>
        <v>15</v>
      </c>
    </row>
    <row r="29" spans="1:9" ht="18" customHeight="1">
      <c r="A29" s="20" t="s">
        <v>25</v>
      </c>
      <c r="B29" s="43">
        <v>0.286</v>
      </c>
      <c r="C29" s="52">
        <f t="shared" si="1"/>
        <v>21</v>
      </c>
      <c r="D29" s="50">
        <v>0.346</v>
      </c>
      <c r="E29" s="45">
        <f t="shared" si="2"/>
        <v>10</v>
      </c>
      <c r="F29" s="5">
        <v>0.345</v>
      </c>
      <c r="G29" s="46">
        <f t="shared" si="3"/>
        <v>15</v>
      </c>
      <c r="H29" s="5"/>
      <c r="I29" s="46"/>
    </row>
    <row r="30" spans="1:9" ht="18" customHeight="1">
      <c r="A30" s="20" t="s">
        <v>26</v>
      </c>
      <c r="B30" s="43">
        <v>0.252</v>
      </c>
      <c r="C30" s="52">
        <f t="shared" si="1"/>
        <v>28</v>
      </c>
      <c r="D30" s="50">
        <v>0.26</v>
      </c>
      <c r="E30" s="45">
        <f t="shared" si="2"/>
        <v>29</v>
      </c>
      <c r="F30" s="5">
        <v>0.292</v>
      </c>
      <c r="G30" s="46">
        <f t="shared" si="3"/>
        <v>24</v>
      </c>
      <c r="H30" s="5">
        <v>0.226</v>
      </c>
      <c r="I30" s="46">
        <f aca="true" t="shared" si="4" ref="I30:I46">RANK(H30,$H$4:$H$46)</f>
        <v>23</v>
      </c>
    </row>
    <row r="31" spans="1:9" ht="18" customHeight="1">
      <c r="A31" s="20" t="s">
        <v>27</v>
      </c>
      <c r="B31" s="43">
        <v>0.36</v>
      </c>
      <c r="C31" s="52">
        <f t="shared" si="1"/>
        <v>5</v>
      </c>
      <c r="D31" s="50">
        <v>0.41</v>
      </c>
      <c r="E31" s="45">
        <f t="shared" si="2"/>
        <v>4</v>
      </c>
      <c r="F31" s="5">
        <v>0.39</v>
      </c>
      <c r="G31" s="46">
        <f t="shared" si="3"/>
        <v>5</v>
      </c>
      <c r="H31" s="5"/>
      <c r="I31" s="46"/>
    </row>
    <row r="32" spans="1:9" ht="18" customHeight="1">
      <c r="A32" s="20" t="s">
        <v>28</v>
      </c>
      <c r="B32" s="43">
        <v>0.322</v>
      </c>
      <c r="C32" s="52">
        <f t="shared" si="1"/>
        <v>14</v>
      </c>
      <c r="D32" s="50">
        <v>0.335</v>
      </c>
      <c r="E32" s="45">
        <f t="shared" si="2"/>
        <v>12</v>
      </c>
      <c r="F32" s="5">
        <v>0.354</v>
      </c>
      <c r="G32" s="46">
        <f t="shared" si="3"/>
        <v>11</v>
      </c>
      <c r="H32" s="5"/>
      <c r="I32" s="46"/>
    </row>
    <row r="33" spans="1:9" ht="18" customHeight="1">
      <c r="A33" s="20" t="s">
        <v>29</v>
      </c>
      <c r="B33" s="43">
        <v>0.317</v>
      </c>
      <c r="C33" s="52">
        <f t="shared" si="1"/>
        <v>15</v>
      </c>
      <c r="D33" s="50">
        <v>0.324</v>
      </c>
      <c r="E33" s="45">
        <f t="shared" si="2"/>
        <v>15</v>
      </c>
      <c r="F33" s="5">
        <v>0.353</v>
      </c>
      <c r="G33" s="46">
        <f t="shared" si="3"/>
        <v>12</v>
      </c>
      <c r="H33" s="5">
        <v>0.374</v>
      </c>
      <c r="I33" s="46">
        <f t="shared" si="4"/>
        <v>4</v>
      </c>
    </row>
    <row r="34" spans="1:9" ht="18" customHeight="1">
      <c r="A34" s="20" t="s">
        <v>30</v>
      </c>
      <c r="B34" s="43">
        <v>0.258</v>
      </c>
      <c r="C34" s="52">
        <f t="shared" si="1"/>
        <v>26</v>
      </c>
      <c r="D34" s="50">
        <v>0.234</v>
      </c>
      <c r="E34" s="45">
        <f t="shared" si="2"/>
        <v>37</v>
      </c>
      <c r="F34" s="9">
        <v>0.257</v>
      </c>
      <c r="G34" s="46">
        <f t="shared" si="3"/>
        <v>33</v>
      </c>
      <c r="H34" s="9"/>
      <c r="I34" s="46"/>
    </row>
    <row r="35" spans="1:9" ht="18" customHeight="1">
      <c r="A35" s="20" t="s">
        <v>31</v>
      </c>
      <c r="B35" s="43">
        <v>0.351</v>
      </c>
      <c r="C35" s="52">
        <f t="shared" si="1"/>
        <v>6</v>
      </c>
      <c r="D35" s="50">
        <v>0.325</v>
      </c>
      <c r="E35" s="45">
        <f t="shared" si="2"/>
        <v>14</v>
      </c>
      <c r="F35" s="5">
        <v>0.345</v>
      </c>
      <c r="G35" s="46">
        <f t="shared" si="3"/>
        <v>15</v>
      </c>
      <c r="H35" s="5">
        <v>0.332</v>
      </c>
      <c r="I35" s="46">
        <f t="shared" si="4"/>
        <v>7</v>
      </c>
    </row>
    <row r="36" spans="1:9" ht="18" customHeight="1">
      <c r="A36" s="20" t="s">
        <v>32</v>
      </c>
      <c r="B36" s="43">
        <v>0.314</v>
      </c>
      <c r="C36" s="52">
        <f t="shared" si="1"/>
        <v>16</v>
      </c>
      <c r="D36" s="50">
        <v>0.262</v>
      </c>
      <c r="E36" s="45">
        <f t="shared" si="2"/>
        <v>27</v>
      </c>
      <c r="F36" s="5">
        <v>0.236</v>
      </c>
      <c r="G36" s="46">
        <f t="shared" si="3"/>
        <v>38</v>
      </c>
      <c r="H36" s="5">
        <v>0.2</v>
      </c>
      <c r="I36" s="46">
        <f t="shared" si="4"/>
        <v>26</v>
      </c>
    </row>
    <row r="37" spans="1:9" ht="18" customHeight="1">
      <c r="A37" s="20" t="s">
        <v>33</v>
      </c>
      <c r="B37" s="43">
        <v>0.289</v>
      </c>
      <c r="C37" s="52">
        <f t="shared" si="1"/>
        <v>20</v>
      </c>
      <c r="D37" s="50">
        <v>0.304</v>
      </c>
      <c r="E37" s="45">
        <f t="shared" si="2"/>
        <v>22</v>
      </c>
      <c r="F37" s="5">
        <v>0.301</v>
      </c>
      <c r="G37" s="46">
        <f t="shared" si="3"/>
        <v>23</v>
      </c>
      <c r="H37" s="5">
        <v>0.239</v>
      </c>
      <c r="I37" s="46">
        <f t="shared" si="4"/>
        <v>21</v>
      </c>
    </row>
    <row r="38" spans="1:9" ht="18" customHeight="1">
      <c r="A38" s="20" t="s">
        <v>34</v>
      </c>
      <c r="B38" s="43">
        <v>0.252</v>
      </c>
      <c r="C38" s="52">
        <f t="shared" si="1"/>
        <v>28</v>
      </c>
      <c r="D38" s="50">
        <v>0.226</v>
      </c>
      <c r="E38" s="45">
        <f t="shared" si="2"/>
        <v>38</v>
      </c>
      <c r="F38" s="5">
        <v>0.229</v>
      </c>
      <c r="G38" s="46">
        <f t="shared" si="3"/>
        <v>40</v>
      </c>
      <c r="H38" s="5">
        <v>0.223</v>
      </c>
      <c r="I38" s="46">
        <f t="shared" si="4"/>
        <v>24</v>
      </c>
    </row>
    <row r="39" spans="1:9" ht="18" customHeight="1">
      <c r="A39" s="20" t="s">
        <v>35</v>
      </c>
      <c r="B39" s="43">
        <v>0.232</v>
      </c>
      <c r="C39" s="52">
        <f t="shared" si="1"/>
        <v>34</v>
      </c>
      <c r="D39" s="50">
        <v>0.235</v>
      </c>
      <c r="E39" s="45">
        <f t="shared" si="2"/>
        <v>36</v>
      </c>
      <c r="F39" s="5">
        <v>0.251</v>
      </c>
      <c r="G39" s="46">
        <f t="shared" si="3"/>
        <v>34</v>
      </c>
      <c r="H39" s="9" t="s">
        <v>226</v>
      </c>
      <c r="I39" s="46"/>
    </row>
    <row r="40" spans="1:9" ht="18" customHeight="1">
      <c r="A40" s="20" t="s">
        <v>36</v>
      </c>
      <c r="B40" s="43">
        <v>0.309</v>
      </c>
      <c r="C40" s="52">
        <f t="shared" si="1"/>
        <v>17</v>
      </c>
      <c r="D40" s="50">
        <v>0.31</v>
      </c>
      <c r="E40" s="45">
        <f t="shared" si="2"/>
        <v>19</v>
      </c>
      <c r="F40" s="5">
        <v>0.333</v>
      </c>
      <c r="G40" s="46">
        <f t="shared" si="3"/>
        <v>17</v>
      </c>
      <c r="H40" s="5">
        <v>0.342</v>
      </c>
      <c r="I40" s="46">
        <f t="shared" si="4"/>
        <v>6</v>
      </c>
    </row>
    <row r="41" spans="1:9" ht="18" customHeight="1">
      <c r="A41" s="20" t="s">
        <v>37</v>
      </c>
      <c r="B41" s="43">
        <v>0.283</v>
      </c>
      <c r="C41" s="52">
        <f t="shared" si="1"/>
        <v>23</v>
      </c>
      <c r="D41" s="50">
        <v>0.308</v>
      </c>
      <c r="E41" s="45">
        <f t="shared" si="2"/>
        <v>21</v>
      </c>
      <c r="F41" s="9">
        <v>0.31</v>
      </c>
      <c r="G41" s="46">
        <f t="shared" si="3"/>
        <v>22</v>
      </c>
      <c r="H41" s="9">
        <v>0.31</v>
      </c>
      <c r="I41" s="46">
        <f t="shared" si="4"/>
        <v>11</v>
      </c>
    </row>
    <row r="42" spans="1:9" ht="18" customHeight="1">
      <c r="A42" s="20" t="s">
        <v>38</v>
      </c>
      <c r="B42" s="43">
        <v>0.252</v>
      </c>
      <c r="C42" s="52">
        <f t="shared" si="1"/>
        <v>28</v>
      </c>
      <c r="D42" s="50">
        <v>0.263</v>
      </c>
      <c r="E42" s="45">
        <f t="shared" si="2"/>
        <v>26</v>
      </c>
      <c r="F42" s="5">
        <v>0.312</v>
      </c>
      <c r="G42" s="46">
        <f t="shared" si="3"/>
        <v>19</v>
      </c>
      <c r="H42" s="5">
        <v>0.287</v>
      </c>
      <c r="I42" s="46">
        <f t="shared" si="4"/>
        <v>14</v>
      </c>
    </row>
    <row r="43" spans="1:9" ht="18" customHeight="1">
      <c r="A43" s="20" t="s">
        <v>39</v>
      </c>
      <c r="B43" s="43">
        <v>0.21</v>
      </c>
      <c r="C43" s="52">
        <f t="shared" si="1"/>
        <v>38</v>
      </c>
      <c r="D43" s="50">
        <v>0.278</v>
      </c>
      <c r="E43" s="45">
        <f t="shared" si="2"/>
        <v>24</v>
      </c>
      <c r="F43" s="5">
        <v>0.268</v>
      </c>
      <c r="G43" s="46">
        <f t="shared" si="3"/>
        <v>30</v>
      </c>
      <c r="H43" s="5">
        <v>0.23</v>
      </c>
      <c r="I43" s="46">
        <f t="shared" si="4"/>
        <v>22</v>
      </c>
    </row>
    <row r="44" spans="1:9" ht="18" customHeight="1">
      <c r="A44" s="20" t="s">
        <v>40</v>
      </c>
      <c r="B44" s="43">
        <v>0.338</v>
      </c>
      <c r="C44" s="52">
        <f t="shared" si="1"/>
        <v>12</v>
      </c>
      <c r="D44" s="50">
        <v>0.261</v>
      </c>
      <c r="E44" s="45">
        <f t="shared" si="2"/>
        <v>28</v>
      </c>
      <c r="F44" s="5">
        <v>0.268</v>
      </c>
      <c r="G44" s="46">
        <f t="shared" si="3"/>
        <v>30</v>
      </c>
      <c r="H44" s="5">
        <v>0.27</v>
      </c>
      <c r="I44" s="46">
        <f t="shared" si="4"/>
        <v>17</v>
      </c>
    </row>
    <row r="45" spans="1:9" ht="18" customHeight="1">
      <c r="A45" s="20" t="s">
        <v>41</v>
      </c>
      <c r="B45" s="43">
        <v>0.3052</v>
      </c>
      <c r="C45" s="52">
        <f t="shared" si="1"/>
        <v>18</v>
      </c>
      <c r="D45" s="50">
        <v>0.3221</v>
      </c>
      <c r="E45" s="45">
        <f t="shared" si="2"/>
        <v>16</v>
      </c>
      <c r="F45" s="5">
        <v>0.271</v>
      </c>
      <c r="G45" s="46">
        <f t="shared" si="3"/>
        <v>27</v>
      </c>
      <c r="H45" s="5">
        <v>0.278</v>
      </c>
      <c r="I45" s="46">
        <f t="shared" si="4"/>
        <v>16</v>
      </c>
    </row>
    <row r="46" spans="1:9" ht="18" customHeight="1" thickBot="1">
      <c r="A46" s="28" t="s">
        <v>42</v>
      </c>
      <c r="B46" s="44">
        <v>0.192</v>
      </c>
      <c r="C46" s="52">
        <f t="shared" si="1"/>
        <v>42</v>
      </c>
      <c r="D46" s="51">
        <v>0.17</v>
      </c>
      <c r="E46" s="45">
        <f t="shared" si="2"/>
        <v>43</v>
      </c>
      <c r="F46" s="29">
        <v>0.186</v>
      </c>
      <c r="G46" s="46">
        <f t="shared" si="3"/>
        <v>42</v>
      </c>
      <c r="H46" s="29">
        <v>0.19</v>
      </c>
      <c r="I46" s="46">
        <f t="shared" si="4"/>
        <v>27</v>
      </c>
    </row>
    <row r="47" spans="1:9" ht="18" customHeight="1" thickBot="1">
      <c r="A47" s="30" t="s">
        <v>83</v>
      </c>
      <c r="B47" s="48">
        <f>AVERAGE(B4:B46)</f>
        <v>0.29063023255813947</v>
      </c>
      <c r="C47" s="53"/>
      <c r="D47" s="48">
        <f>AVERAGE(D4:D46)</f>
        <v>0.2975162790697675</v>
      </c>
      <c r="E47" s="53"/>
      <c r="F47" s="48">
        <f>AVERAGE(F4:F46)</f>
        <v>0.3081651162790698</v>
      </c>
      <c r="G47" s="53"/>
      <c r="H47" s="48">
        <f>AVERAGE(H4:H46)</f>
        <v>0.28858928571428566</v>
      </c>
      <c r="I47" s="53"/>
    </row>
  </sheetData>
  <sheetProtection/>
  <printOptions/>
  <pageMargins left="0.62" right="0.34" top="0.41" bottom="0.28" header="0.3"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2012-07-10T07:03:51Z</cp:lastPrinted>
  <dcterms:created xsi:type="dcterms:W3CDTF">2009-08-26T05:29:39Z</dcterms:created>
  <dcterms:modified xsi:type="dcterms:W3CDTF">2012-11-27T01:41:49Z</dcterms:modified>
  <cp:category/>
  <cp:version/>
  <cp:contentType/>
  <cp:contentStatus/>
</cp:coreProperties>
</file>