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495" windowHeight="4890" tabRatio="800" activeTab="6"/>
  </bookViews>
  <sheets>
    <sheet name="保険証発行状況" sheetId="1" r:id="rId1"/>
    <sheet name="加入所得別世帯数" sheetId="2" r:id="rId2"/>
    <sheet name="留め置き・収納率" sheetId="3" r:id="rId3"/>
    <sheet name="発行条件" sheetId="4" r:id="rId4"/>
    <sheet name="2010繰入金決算見込" sheetId="5" r:id="rId5"/>
    <sheet name="2011繰入金予算" sheetId="6" r:id="rId6"/>
    <sheet name="国保料モデルケース" sheetId="7" r:id="rId7"/>
    <sheet name="賦課" sheetId="8" r:id="rId8"/>
    <sheet name="条例減免" sheetId="9" r:id="rId9"/>
    <sheet name="資格証明書発行こども数" sheetId="10" r:id="rId10"/>
    <sheet name="差し押さえ" sheetId="11" r:id="rId11"/>
    <sheet name="一部負担金減免" sheetId="12" r:id="rId12"/>
  </sheets>
  <definedNames>
    <definedName name="_xlnm.Print_Area" localSheetId="6">'国保料モデルケース'!$A$1:$T$51</definedName>
    <definedName name="_xlnm.Print_Area" localSheetId="8">'条例減免'!$A$1:$O$48</definedName>
    <definedName name="_xlnm.Print_Area" localSheetId="2">'留め置き・収納率'!$A$1:$M$49</definedName>
    <definedName name="_xlnm.Print_Titles" localSheetId="4">'2010繰入金決算見込'!$A:$A,'2010繰入金決算見込'!$2:$4</definedName>
    <definedName name="_xlnm.Print_Titles" localSheetId="5">'2011繰入金予算'!$A:$A,'2011繰入金予算'!$2:$4</definedName>
    <definedName name="_xlnm.Print_Titles" localSheetId="11">'一部負担金減免'!$1:$4</definedName>
    <definedName name="_xlnm.Print_Titles" localSheetId="1">'加入所得別世帯数'!$A:$A,'加入所得別世帯数'!$1:$2</definedName>
    <definedName name="_xlnm.Print_Titles" localSheetId="6">'国保料モデルケース'!$A:$A,'国保料モデルケース'!$1:$5</definedName>
    <definedName name="_xlnm.Print_Titles" localSheetId="8">'条例減免'!$A:$A,'条例減免'!$1:$4</definedName>
    <definedName name="_xlnm.Print_Titles" localSheetId="3">'発行条件'!$A:$A,'発行条件'!$2:$3</definedName>
    <definedName name="_xlnm.Print_Titles" localSheetId="7">'賦課'!$A:$A,'賦課'!$1:$5</definedName>
    <definedName name="_xlnm.Print_Titles" localSheetId="0">'保険証発行状況'!$B:$B,'保険証発行状況'!$1:$5</definedName>
    <definedName name="_xlnm.Print_Titles" localSheetId="2">'留め置き・収納率'!$A:$A,'留め置き・収納率'!$2:$4</definedName>
  </definedNames>
  <calcPr fullCalcOnLoad="1"/>
</workbook>
</file>

<file path=xl/sharedStrings.xml><?xml version="1.0" encoding="utf-8"?>
<sst xmlns="http://schemas.openxmlformats.org/spreadsheetml/2006/main" count="1418" uniqueCount="484">
  <si>
    <t>正当の事由がなく、保険料を6ヶ月以上滞納している世帯</t>
  </si>
  <si>
    <t>生活保護基準×1.25以下所得
1類＋2類のみ　2級地－1基準(国基準)に基づく</t>
  </si>
  <si>
    <t>・所得申請済の場合に限り、当該年中の所得金額が前年中の所得金額の2分の1以下に減少するもの、及び前年中の所得金額が前々年中の所得金額の2分の1以下に減少したもの。
・賦課期日現在の生活保護基準以下の場合は所得割の80％または生活保護基準額の100分の110以下の場合は所得割の70％</t>
  </si>
  <si>
    <t>なし</t>
  </si>
  <si>
    <t>　　　　　　一部負担制度</t>
  </si>
  <si>
    <t>自治体名</t>
  </si>
  <si>
    <t>実施の</t>
  </si>
  <si>
    <t>実施の根拠</t>
  </si>
  <si>
    <t>一件あたり助成額</t>
  </si>
  <si>
    <t>対 象 基 準</t>
  </si>
  <si>
    <t>有 無</t>
  </si>
  <si>
    <t>条例</t>
  </si>
  <si>
    <t>規則</t>
  </si>
  <si>
    <t>要綱</t>
  </si>
  <si>
    <t>吹田市</t>
  </si>
  <si>
    <t>生活保護基準に準ずる世帯など</t>
  </si>
  <si>
    <t>豊中市</t>
  </si>
  <si>
    <t>箕面市</t>
  </si>
  <si>
    <t>生活保護相当世帯</t>
  </si>
  <si>
    <t>池田市</t>
  </si>
  <si>
    <t>事業の休廃止・失業により収入が著しく減少した者</t>
  </si>
  <si>
    <t>一部負担金の支払で世帯の所得等が生活保護基準生活費以下になる見込まれる場合</t>
  </si>
  <si>
    <t>茨木市</t>
  </si>
  <si>
    <t>摂津市</t>
  </si>
  <si>
    <t>国保加入者全員</t>
  </si>
  <si>
    <t>豊能町</t>
  </si>
  <si>
    <t>未実施</t>
  </si>
  <si>
    <t>取扱基準</t>
  </si>
  <si>
    <t>以下全てに該当するもの①災害により死亡・障害者となったとき、資産に重大な損害を受け②一部負担を支払うことが困難な状況が６ヶ月以内に改善されると見込まれる状態であって貯蓄が無く、大阪府・堺市が行う融資がうけられず一部負担をしはらうことで生活保護基準に該当するもの③他法他施策の適用が受けられない④保健料を滞納していないこと　6ヶ月以内の期限を限って申請により減免する</t>
  </si>
  <si>
    <t>高石市</t>
  </si>
  <si>
    <t>国保料全額納付世帯
生活困窮者等</t>
  </si>
  <si>
    <t>泉大津市</t>
  </si>
  <si>
    <t>岸和田市</t>
  </si>
  <si>
    <t>貝塚市</t>
  </si>
  <si>
    <t>失業等により、世帯の所得の合計額が前年より4割以上減少した世帯。所得の減少率に応じて所得割を減額（40から100％）する。</t>
  </si>
  <si>
    <t>なし</t>
  </si>
  <si>
    <t>生活保護基準以下</t>
  </si>
  <si>
    <t>泉佐野市</t>
  </si>
  <si>
    <t>和泉市</t>
  </si>
  <si>
    <t>泉南市</t>
  </si>
  <si>
    <t>阪南市</t>
  </si>
  <si>
    <t>忠岡町</t>
  </si>
  <si>
    <t>熊取町</t>
  </si>
  <si>
    <t>ただし、障害者については減免基準額に障害者加算を加算する。
また、母子家庭には減免基準額に母子加算を加算する。</t>
  </si>
  <si>
    <t>生活保護ｌ基準に照らし合わせ判断</t>
  </si>
  <si>
    <t>滞納はあるが継続した納付がある方</t>
  </si>
  <si>
    <t>納期限より1年以上納付がない方・納付約束の履行がない方</t>
  </si>
  <si>
    <t>試算時データ</t>
  </si>
  <si>
    <t>○</t>
  </si>
  <si>
    <t>昨年中の収入と当該年中の収入見込み額により減少率を算出。最小20％～最大80％、5％きざみで減少率を算出。</t>
  </si>
  <si>
    <t>障がい・長期入院(９0日以上)・扶養家族多数(扶養者４人以上)・ひとり親、寡婦（父）・旧被扶養者</t>
  </si>
  <si>
    <t>データなし</t>
  </si>
  <si>
    <t>9月頃回答</t>
  </si>
  <si>
    <t>20110701大阪社保協調査</t>
  </si>
  <si>
    <t>20110701現在大阪社保協調査</t>
  </si>
  <si>
    <t>20110701大阪社保協調査</t>
  </si>
  <si>
    <t>20110701 大阪社保協調査</t>
  </si>
  <si>
    <r>
      <t>20110701</t>
    </r>
    <r>
      <rPr>
        <sz val="11"/>
        <rFont val="ＭＳ Ｐゴシック"/>
        <family val="3"/>
      </rPr>
      <t>現在大阪社保協調査   旧ただし書方式：所得(収入-基礎控除)×料率　　　均等割：被保険者1人あたり　平等割：1世帯あたり</t>
    </r>
  </si>
  <si>
    <t>岸和田市国民健康保険条例施行規則第19条
当該年の所得金額が賦課対象年度の所得金額の7/10以下に低下する場合。</t>
  </si>
  <si>
    <t>申請減免とは別に市民税所得割非課税世帯に軽減あり</t>
  </si>
  <si>
    <t>前年度、前々年度の保険料滞納額が10万円以上の世帯、及び全く納付がない世帯</t>
  </si>
  <si>
    <t>前年度、前々年度の保険料滞納額が30万円以上で、特別な事情が無いにもかかわらず全く納付が無い世帯。</t>
  </si>
  <si>
    <t>18歳未満の被保険者のいる世帯</t>
  </si>
  <si>
    <t>1件当金額</t>
  </si>
  <si>
    <t>災害、盗難、所得の激減</t>
  </si>
  <si>
    <t>守口市</t>
  </si>
  <si>
    <t>門真市</t>
  </si>
  <si>
    <t xml:space="preserve">国保料全額納付世帯で
①震災、風水害、火災その他の災害により重大な損害を受けた②事業、業務の休廃止、傷病、死亡、失業により著しく収入が減少した③類する事由があったとき
</t>
  </si>
  <si>
    <t>国保料全額納付世帯</t>
  </si>
  <si>
    <t>寝屋川市</t>
  </si>
  <si>
    <t>大東市</t>
  </si>
  <si>
    <t>松原市</t>
  </si>
  <si>
    <t>羽曳野市</t>
  </si>
  <si>
    <t>①震災、風水害、火災等の災害による死亡、障害、資産の重大な損害②干ばつ、冷害、凍霜雪害等による収入の減少③事業又は業務の休廃止、失業等による著しい収入減④前各号に掲げる事由に類する事由</t>
  </si>
  <si>
    <t>藤井寺市</t>
  </si>
  <si>
    <t>富田林市</t>
  </si>
  <si>
    <t>生活保護法による扶助額以下の収入に該当するに至った為、一時的に生活が困難となり、一部負担金の減免を行う必要があると認めるとき。</t>
  </si>
  <si>
    <t>河内長野市</t>
  </si>
  <si>
    <t>天災、生活保護基準1.3倍所得（1類＋2類、各種加算を含む）</t>
  </si>
  <si>
    <t>大阪狭山市</t>
  </si>
  <si>
    <t>太子町</t>
  </si>
  <si>
    <t>国保料全額納付世帯
ただし、滞納保険料があるが徴収猶予承認通知書の交付を受けている世帯又は納付誓約書に基づく滞納保険料の納付を履行している世帯を含む。
であって尚且つ、天災で損害を受けたとき、事業等の休廃止又は失業により所得の減少、公的年金受給者により主生計を維持する世帯又は原爆の被害者を有する世帯で総所得が基準以下世帯。　基準額は1人世帯125万円、2人世帯158万円、3人世帯191万円、以上1人増すごとに33万円加算なお障害者を含む世帯又は1人親家庭は33万円加算</t>
  </si>
  <si>
    <t>八尾市</t>
  </si>
  <si>
    <t>国保料全額納付世帯
生活保護基準に準ずる収入</t>
  </si>
  <si>
    <t>柏原市</t>
  </si>
  <si>
    <t>一部負担金の支払義務者及びその世帯に属する者について、当該年度の生活保護法の規程による生活費認定額に100分の120を乗じて得た額を基準生活費とし算定。</t>
  </si>
  <si>
    <t>1世帯当減免額</t>
  </si>
  <si>
    <t>生活保護基準×110/100(収入)
(1類＋2類＋住宅扶助)
生活保護基準以下の場合は所得割の80％
生活保護基準の110/100以下の場合は所得割の70％</t>
  </si>
  <si>
    <t>なし</t>
  </si>
  <si>
    <t>不明</t>
  </si>
  <si>
    <t>所得の減少率90％以上応能割保険料の10割
70％以上90％未満応能割保険料の7割
50％以上70％未満応能割保険料の5割
30％以上50％未満応能割保険料の3割</t>
  </si>
  <si>
    <t>所得68万円以上250万円未満については5％減免あり</t>
  </si>
  <si>
    <t>生活保護基準×1.36以下
（第1類基準額×世帯構成人員＋第2類該当人員数基準額）×12ヶ月＋第2類該当冬季加算額Ⅵ区×5ヶ月（11月～3月）＋期末一時扶助費×人員数＝減免基準額</t>
  </si>
  <si>
    <t>なし</t>
  </si>
  <si>
    <t>事業又は業務の休廃止、失業等により収入が著しく減少したとき。
前年度の合計所得金額が、
433万円＋33万円＋35万円×世帯員数以下</t>
  </si>
  <si>
    <r>
      <t xml:space="preserve">所得金額が前年の10分の5以下または10分の7以下の減少が見込まれるもの。
</t>
    </r>
    <r>
      <rPr>
        <b/>
        <sz val="10"/>
        <rFont val="ＭＳ Ｐゴシック"/>
        <family val="3"/>
      </rPr>
      <t>10分の5以下</t>
    </r>
    <r>
      <rPr>
        <sz val="10"/>
        <rFont val="ＭＳ Ｐゴシック"/>
        <family val="3"/>
      </rPr>
      <t xml:space="preserve">：所得割10割（所得100万円以下）、所得割7割（所得101万円～200万円以下）、所得割5割（所得201万円～300万円以下）、所得割3割、（301万円～400万円以下）　　
</t>
    </r>
    <r>
      <rPr>
        <b/>
        <sz val="10"/>
        <rFont val="ＭＳ Ｐゴシック"/>
        <family val="3"/>
      </rPr>
      <t>10分の7以下</t>
    </r>
    <r>
      <rPr>
        <sz val="10"/>
        <rFont val="ＭＳ Ｐゴシック"/>
        <family val="3"/>
      </rPr>
      <t>：所得割7割（所得100万円以下）、所得割5割（所得101万円～200万円以下）、所得割3割（所得201万円～300万円以下）、所得割1割（所得301万円～400以下）</t>
    </r>
  </si>
  <si>
    <t>世帯の前年中の合計所得金額が
1人748,000円、2人1,133,000円、3人1,518,000円、4人1,903,000円、5人2,288,000円、1人増えるごとに385,000円加算の所得限度額を越えない世帯
所得割3割減免</t>
  </si>
  <si>
    <t>減免基準額＝（第1類基準額×世帯構成人員＋第2類該当人員数基準額）×12ヶ月＋第2類該当冬季加算額Ⅵ区×5ヶ月（11月～3月）＋期末一時扶助費×人員数
年間収入見込金額が
減免基準額×100％以内は応能割額の60％、106％以内は55％、112％以内は50％、118％以内は45％、124％以内は40％、130％以内は35％、136％以内は30％の減免</t>
  </si>
  <si>
    <t>現金化</t>
  </si>
  <si>
    <t>総件数</t>
  </si>
  <si>
    <t>件数</t>
  </si>
  <si>
    <t>その内学資保険等</t>
  </si>
  <si>
    <t>金額</t>
  </si>
  <si>
    <t>※</t>
  </si>
  <si>
    <t>四條畷市</t>
  </si>
  <si>
    <t>※</t>
  </si>
  <si>
    <t>合　　計</t>
  </si>
  <si>
    <t>※大阪市は件数ではなく世帯数</t>
  </si>
  <si>
    <t>※枚方市は単独と参加合計52件と回答あり</t>
  </si>
  <si>
    <t>※富田林市は国税還付金193,513現金化</t>
  </si>
  <si>
    <t>事業の休廃止、失業、長期入院等により実収入が生活保護基準額の１２０％以下に減少したもの。（実収入の見込み額÷生活保護基準額）×１００。
１００以下は７割、１００を超え１１０以下５割、１１０を超え１２０以下３割。実収入の見込み額とは申請日の属する月前３か月間の１か月の平均収入(総収入から必要経費を控除した額)をいう。</t>
  </si>
  <si>
    <t>現年所得が減免基準にあてはまる場合
(変更あり)</t>
  </si>
  <si>
    <t>生活保護基準×1.25以下所得
1類、2類のみ。(変更あり)</t>
  </si>
  <si>
    <t>国民健康法第59条各号に掲げる事由に該当したとき。被保険者の失業または事業の不振及び休廃止等により、その者の収入が著しく減少し保険料の納付が困難となったとき。被保険者の死亡又は傷病等により、その者の収入が著しく減少し保険料の納付が困難になったとき。その他特別の事情があるとき。
保険料所得割の30～100％を減免</t>
  </si>
  <si>
    <t>なし</t>
  </si>
  <si>
    <t>なし</t>
  </si>
  <si>
    <t>国保料全額納付世帯</t>
  </si>
  <si>
    <t>2010年度短期保険証・資格証明書の発行要件</t>
  </si>
  <si>
    <t>201105大阪社保協調査</t>
  </si>
  <si>
    <t>国保会計への一般会計(普通会計)からの繰り入れ金(2010年度決算見込)</t>
  </si>
  <si>
    <t>国保会計への一般会計(普通会計)からの繰り入れ金(2011年度予算)</t>
  </si>
  <si>
    <t>2011年度</t>
  </si>
  <si>
    <t>④国保加入者数11.3末</t>
  </si>
  <si>
    <t>2011年度調定額</t>
  </si>
  <si>
    <t>府内市町村2011年度賦課方式</t>
  </si>
  <si>
    <t>2010.05大阪社保協調査</t>
  </si>
  <si>
    <t>2011.3末現在　無保険のこども調査（大阪社保協調査）</t>
  </si>
  <si>
    <t>2010府内市町村国保「一部負担金減免制度」実施状況  大阪社保協調査201105現在</t>
  </si>
  <si>
    <t>10年度適用件数</t>
  </si>
  <si>
    <t>10年度
加入世帯数</t>
  </si>
  <si>
    <t>10年度
利用率</t>
  </si>
  <si>
    <t>10年度
影響額</t>
  </si>
  <si>
    <t>納期期限から1年を経過するまでの間に納付のない世帯</t>
  </si>
  <si>
    <t>法定繰り入れ分一人当り①／④</t>
  </si>
  <si>
    <t>法定外繰り入れ分一人当り②／④</t>
  </si>
  <si>
    <t>繰り入れ総額一人当り③／④</t>
  </si>
  <si>
    <t>④国保加入者数 
11.3末</t>
  </si>
  <si>
    <t>一人当繰入総額  順位</t>
  </si>
  <si>
    <t>生活保護基準以下でかつ預貯金の合計が生活保護基準の3ヶ月以下</t>
  </si>
  <si>
    <t>直近6ヶ月の所得と前年所得の対比で応能割を1割～7割減免。</t>
  </si>
  <si>
    <t>障害、破産、ひとり親、入院</t>
  </si>
  <si>
    <t>生保基準(１類＋２類＋その他加算)×1.3以下　所得・収入</t>
  </si>
  <si>
    <t>対前年中合計所得減少率が7/10、5/10、3/10以上になる者は、それぞれ所得割額の7/10、5/10、3/10を減免
世帯構成員全員について市民税の所得割が非課税の者は、所得割額の1/2を減免</t>
  </si>
  <si>
    <t>なし</t>
  </si>
  <si>
    <r>
      <t xml:space="preserve">前年中の合計所得金額が433万円+33万円+35万円×世帯員数以下。ただし、前年度中の合計所得金額による上限割合を設ける。
応能割減免割合については、下記数式で得た数
</t>
    </r>
    <r>
      <rPr>
        <u val="single"/>
        <sz val="10"/>
        <rFont val="ＭＳ Ｐゴシック"/>
        <family val="3"/>
      </rPr>
      <t xml:space="preserve">　　前年中の合計所得金額－当該年中の所得見込額　　
</t>
    </r>
    <r>
      <rPr>
        <sz val="10"/>
        <rFont val="ＭＳ Ｐゴシック"/>
        <family val="3"/>
      </rPr>
      <t xml:space="preserve">　　　　　　　　前年中の合計所得金額
（小数点第3位以下は切り捨てる）に10を乗じて得た割合
200万以下5割、400万以下4割、400万超3割
</t>
    </r>
  </si>
  <si>
    <t>○</t>
  </si>
  <si>
    <r>
      <t>滞納保険料が納期限より1年以上経過し保険料の納付を行わない者、</t>
    </r>
    <r>
      <rPr>
        <sz val="11"/>
        <rFont val="ＭＳ Ｐゴシック"/>
        <family val="3"/>
      </rPr>
      <t>また低額の納付を行いかつ滞納保険料の納付計画の策定のための相談を行わない者、納付約束の不履行を繰り返す者</t>
    </r>
  </si>
  <si>
    <t>単独さしおさえ</t>
  </si>
  <si>
    <t>不動産</t>
  </si>
  <si>
    <t>預貯金</t>
  </si>
  <si>
    <t>生命保険</t>
  </si>
  <si>
    <t>物品</t>
  </si>
  <si>
    <t>前年所得比　30％以上減少</t>
  </si>
  <si>
    <t>過去６ヶ月間に一度も納付を行っていないとき</t>
  </si>
  <si>
    <t>滞納1年以上</t>
  </si>
  <si>
    <t>範囲：所得割、均等割　
減免割合：原則として所得の減少割合</t>
  </si>
  <si>
    <t>破産宣告、疾病等</t>
  </si>
  <si>
    <t>身体障害者・精神障害者・知的障害者</t>
  </si>
  <si>
    <t>３ヶ月以上の失業または事業不振による場合で、当該年の合計所得金額の見積額が前年の合計所得金額の3/4以下に低下すると認められるとき、納付義務者及び当該世帯に属する被保険者の前年の合計所得金額が１５０万以下のとき所得割１０割、１５０万を超え２００万以下のとき所得割８割、２００万を超え２５０万以下のとき所得割６割、２５０万を超え３００万以下のとき所得割４割、３００万以上のとき所得割２割を減免する。</t>
  </si>
  <si>
    <t>前年の所得が100万円以下かつ今年度の所得が2分の1以下</t>
  </si>
  <si>
    <t>2010年度国保滞納世帯に対する差押え　　　20110628現在大阪社保協調査</t>
  </si>
  <si>
    <t>事業の不振、休業もしくは廃止又は失業もしくは退職等により、現在の個人としての収入額を基に算定した所得税法施行令に規定する控除後の所得が保険料の算定の基礎となった年度の個人としての控除後の経常所得金額に比べて30％以上減少することとなる被保険者で、その者の属する世帯の現在の収入額を基に算定した控除後の経常所得金額に比べて30％以上減少することとなる世帯に属するものとする。
所得の減少率に3分の2を乗じ得た数値に、定める割り増し分を加え、又は、定める割引分を差し引いて得た数値。ただし、所得の減少率を限度とする。</t>
  </si>
  <si>
    <t>生活保護基準×120％以下（1類＋2類＋住宅扶助（借家））</t>
  </si>
  <si>
    <t>全体</t>
  </si>
  <si>
    <t>豊能町</t>
  </si>
  <si>
    <t>堺市</t>
  </si>
  <si>
    <t>能勢町</t>
  </si>
  <si>
    <t>島本町</t>
  </si>
  <si>
    <t>太子町</t>
  </si>
  <si>
    <t>河南町</t>
  </si>
  <si>
    <t>千早赤阪村</t>
  </si>
  <si>
    <t>高石市</t>
  </si>
  <si>
    <t>田尻町</t>
  </si>
  <si>
    <t>熊取町</t>
  </si>
  <si>
    <t>岬町</t>
  </si>
  <si>
    <t>③滞納世帯</t>
  </si>
  <si>
    <t>④加入世帯</t>
  </si>
  <si>
    <t>豊中市</t>
  </si>
  <si>
    <t>池田市</t>
  </si>
  <si>
    <t>箕面市</t>
  </si>
  <si>
    <t>高槻市</t>
  </si>
  <si>
    <t>茨木市</t>
  </si>
  <si>
    <t>吹田市</t>
  </si>
  <si>
    <t>前年度保険料に未納がある場合、または当該年度納期到来分保険料1/2以上かつ直近3ヶ月以前の納期に係る保険料が未納の場合</t>
  </si>
  <si>
    <t>国基準とおなじ</t>
  </si>
  <si>
    <t>前年度保険料が1/2以上未納がある世帯</t>
  </si>
  <si>
    <r>
      <t>短期証継続世帯で未更新者のうち、平成22</t>
    </r>
    <r>
      <rPr>
        <sz val="11"/>
        <rFont val="ＭＳ Ｐゴシック"/>
        <family val="3"/>
      </rPr>
      <t>年度保険料が政令軽減対象外の世帯で、かつ前年度及び平成2</t>
    </r>
    <r>
      <rPr>
        <sz val="11"/>
        <rFont val="ＭＳ Ｐゴシック"/>
        <family val="3"/>
      </rPr>
      <t>2</t>
    </r>
    <r>
      <rPr>
        <sz val="11"/>
        <rFont val="ＭＳ Ｐゴシック"/>
        <family val="3"/>
      </rPr>
      <t>年度全未納世帯</t>
    </r>
  </si>
  <si>
    <t>(特別障害）所得100万以下応能割5割均等割３割、150万以下応能割4割均等割3割、250万以下応能割3割均等割2割、400万以下応能割2割均等割2割、　600万以下応能割1割均等割1割    (普通障害）所得100万以下応能割5割、、150万以下応能4割、250万以下応能割3割、400万以下応能割2割　　寡婦・寡夫、老年者、世帯に3人以上の児童及び老年者がある時、旧扶養者にも所得に応じて減免あり</t>
  </si>
  <si>
    <t>短期被保険者証（6ヶ月）継続世帯で、過去2年間に保険料の納付実績がない世帯。または特別の事情に関する届出書の提出がない世帯。</t>
  </si>
  <si>
    <t>保険証更新年度の前年度分に保険料未納があれば短期証発行</t>
  </si>
  <si>
    <t>①発行年度の過去2年度分の保険料が未納で被保険者証未更新世帯②行政手続法に基づく弁明機会の為の弁明書及び特別事情に関する届出書の未提出者</t>
  </si>
  <si>
    <t>生活保護基準×1.2以下の収入</t>
  </si>
  <si>
    <t>21年度4～7月のいずれか未納があり、かつ20年度以前にも未納有り、現在も資格あり、支払保険料（支払年度は問わない）が前年度保険料額の5割以下のもの</t>
  </si>
  <si>
    <t>保険料の納付期限から1年が経過しても納付が無く、特別の事情にも該当しない世帯（高校生世代以下除く）</t>
  </si>
  <si>
    <t>納付相談による分納誓約をしているが、次期更新時までに現年度以前の保険料滞納世帯</t>
  </si>
  <si>
    <t>1年以上滞納している世帯</t>
  </si>
  <si>
    <t>失業等により、当該年度中の所得金額が前年度の所得金額（譲渡、一時を除く）が減少した場合は応能割を5割以内で減免</t>
  </si>
  <si>
    <t>1年以上納付が無い世帯</t>
  </si>
  <si>
    <t>高齢受給者証交付世帯</t>
  </si>
  <si>
    <t>○</t>
  </si>
  <si>
    <t>なし</t>
  </si>
  <si>
    <t>検討中</t>
  </si>
  <si>
    <t>事業、業務の休廃止、失業等により収入が著しく減少、または災害等により資産に重大な損害を受けたことにより、実収入が生活保護基準額以下となり、また災害による場合は損害保険金額が損害総額の50％以下であること。</t>
  </si>
  <si>
    <t>重度障害者世帯、ひとり親世帯、被爆者世帯
旧被扶養者に係る減免</t>
  </si>
  <si>
    <t>②</t>
  </si>
  <si>
    <t>③</t>
  </si>
  <si>
    <t>①</t>
  </si>
  <si>
    <t>加入世帯数については2011.3末データによる</t>
  </si>
  <si>
    <t>摂津市</t>
  </si>
  <si>
    <t>守口市</t>
  </si>
  <si>
    <t>門真市</t>
  </si>
  <si>
    <t>大東市</t>
  </si>
  <si>
    <t>寝屋川市</t>
  </si>
  <si>
    <t>枚方市</t>
  </si>
  <si>
    <t>交野市</t>
  </si>
  <si>
    <t>東大阪市</t>
  </si>
  <si>
    <t>八尾市</t>
  </si>
  <si>
    <t>柏原市</t>
  </si>
  <si>
    <t>松原市</t>
  </si>
  <si>
    <t>羽曳野市</t>
  </si>
  <si>
    <t>大阪狭山市</t>
  </si>
  <si>
    <t>富田林市</t>
  </si>
  <si>
    <t>河内長野市</t>
  </si>
  <si>
    <t>和泉市</t>
  </si>
  <si>
    <t>泉大津市</t>
  </si>
  <si>
    <t>忠岡町</t>
  </si>
  <si>
    <t>岸和田市</t>
  </si>
  <si>
    <t>貝塚市</t>
  </si>
  <si>
    <t>泉佐野市</t>
  </si>
  <si>
    <t>泉南市</t>
  </si>
  <si>
    <t>阪南市</t>
  </si>
  <si>
    <t>全世帯数</t>
  </si>
  <si>
    <t>合計</t>
  </si>
  <si>
    <t>大阪市</t>
  </si>
  <si>
    <t>一般会計予算</t>
  </si>
  <si>
    <t>③繰り入れ総額</t>
  </si>
  <si>
    <t>一般会計繰入率</t>
  </si>
  <si>
    <t>②法定外繰り入れ金額(市町村単独分)</t>
  </si>
  <si>
    <t>①法定繰り入れ金額(ルール分)</t>
  </si>
  <si>
    <t>　　加入者一人当繰り入れ金額(円)</t>
  </si>
  <si>
    <t>法定繰り入れ分一人当り　　　①／④</t>
  </si>
  <si>
    <t>法定外繰り入れ分一人当り　　　②／④</t>
  </si>
  <si>
    <t>繰り入れ総額一人当り　　　③／④</t>
  </si>
  <si>
    <t>一人当　繰入総額　順位</t>
  </si>
  <si>
    <t>大阪市</t>
  </si>
  <si>
    <t>法定繰入金とは①保険基盤安定繰入金②職員給与費等繰入金③出産育児一時金等繰入金④財政安定化支援事業繰入金をいう。</t>
  </si>
  <si>
    <t>法定外繰入金は上記繰入金以外の事業者が任意に繰り入れる繰入金。</t>
  </si>
  <si>
    <t>一般会計繰り入れ率順位</t>
  </si>
  <si>
    <t>合計／平均</t>
  </si>
  <si>
    <t>滞納率</t>
  </si>
  <si>
    <t>所得200万</t>
  </si>
  <si>
    <t>　　②65歳以上高齢者夫婦のみ世帯</t>
  </si>
  <si>
    <t>　　③65歳以上高齢者で年金生活者・独居世帯</t>
  </si>
  <si>
    <t>順位</t>
  </si>
  <si>
    <t>①</t>
  </si>
  <si>
    <t>大阪市</t>
  </si>
  <si>
    <t>平均</t>
  </si>
  <si>
    <t>賦課限度額</t>
  </si>
  <si>
    <t>応能割</t>
  </si>
  <si>
    <t>応益割</t>
  </si>
  <si>
    <t>資産割</t>
  </si>
  <si>
    <t>所得割</t>
  </si>
  <si>
    <t>均等割</t>
  </si>
  <si>
    <t>平等割</t>
  </si>
  <si>
    <t>賦課の割合(%)</t>
  </si>
  <si>
    <t>条例減免の有無</t>
  </si>
  <si>
    <t>天災</t>
  </si>
  <si>
    <t>失業</t>
  </si>
  <si>
    <t>事業休廃止</t>
  </si>
  <si>
    <t>借金</t>
  </si>
  <si>
    <t>高齢</t>
  </si>
  <si>
    <t>所得激減</t>
  </si>
  <si>
    <t>減免の適用事項</t>
  </si>
  <si>
    <t>利用世帯数</t>
  </si>
  <si>
    <t>減免金額</t>
  </si>
  <si>
    <t>有</t>
  </si>
  <si>
    <t>低所得者</t>
  </si>
  <si>
    <t>その他</t>
  </si>
  <si>
    <t>加入世帯数</t>
  </si>
  <si>
    <t>利用率</t>
  </si>
  <si>
    <t>藤井寺市</t>
  </si>
  <si>
    <t>2010年度国保加入世帯所得割合(2011.3末現在)</t>
  </si>
  <si>
    <t>データなし</t>
  </si>
  <si>
    <t>集計中</t>
  </si>
  <si>
    <t>統計なし</t>
  </si>
  <si>
    <t>世帯主の所得(見込)額が前年の7割以下となる場合</t>
  </si>
  <si>
    <t>服役によるもの、居住用資産の買い替えに伴うもの</t>
  </si>
  <si>
    <t>申請者の予想収入金額が生保基準に積上げた額の100％以下は応能額の7割・応益額の5割、100％～110％は応能額の5割・応益額4割、110％～120％以内は応能額3割・応益額3割</t>
  </si>
  <si>
    <t>生活保護基準(1類+2類+教育扶助+住宅扶助（借家のみ）)×120％以下</t>
  </si>
  <si>
    <t>②／③</t>
  </si>
  <si>
    <t>①／③</t>
  </si>
  <si>
    <t>未定</t>
  </si>
  <si>
    <t>収納率</t>
  </si>
  <si>
    <t>所得が前年の7/10以下の減少が見込まれる世帯。所得に応じ所得割の3割～10割減免。</t>
  </si>
  <si>
    <t>モデルケースごとの2011年度国保料(医療分＋支援金分＋介護分)　大阪社保協調査20110721現在</t>
  </si>
  <si>
    <t>データなし</t>
  </si>
  <si>
    <t>納期限から1年以上経過した滞納があるが、納税相談等のある世帯</t>
  </si>
  <si>
    <t>納期限から1年以上経過した滞納があり、納税相談等のない世帯</t>
  </si>
  <si>
    <t>※2011年4月～</t>
  </si>
  <si>
    <t>10月回答</t>
  </si>
  <si>
    <t>適用なし</t>
  </si>
  <si>
    <t>　②資格証明書</t>
  </si>
  <si>
    <t>　　①短期保険証</t>
  </si>
  <si>
    <t>短期保険証</t>
  </si>
  <si>
    <t>資格証明書</t>
  </si>
  <si>
    <t>保険料を滞納している世帯主が当該保険料の納期限から1年を経過するまでの間に当該保険を納付しなかった場合</t>
  </si>
  <si>
    <t>資格証明書除外要件</t>
  </si>
  <si>
    <t>記入なし</t>
  </si>
  <si>
    <t>なし</t>
  </si>
  <si>
    <t>1年以上保険料を納付していないとき</t>
  </si>
  <si>
    <t>過去1年間に納付のなかったもの</t>
  </si>
  <si>
    <t>乳幼児世帯、母子家庭、障害者世帯</t>
  </si>
  <si>
    <t>要綱に基づく</t>
  </si>
  <si>
    <t>保険税の滞納期限が6ヶ月以上のもの</t>
  </si>
  <si>
    <t>保険税の滞納期限が13ヶ月以上のもので保険税の納付に対して誠意があると認められないもの</t>
  </si>
  <si>
    <t>短期証世帯を対象に原則法基準であるが納付相談(調査）のうえ、なお支払い可能額すら納付のない者</t>
  </si>
  <si>
    <t>３ヶ月以前分の滞納世帯（特別事情・公費世帯を除く）</t>
  </si>
  <si>
    <t>所得100万</t>
  </si>
  <si>
    <t>所得300万円</t>
  </si>
  <si>
    <t>納付義務者が死亡または身障1級、2級、療養手帳Aの該当と認められ、かつ当該年度中の合計所得金額が軽減基準以下の世帯は応能割額の10割</t>
  </si>
  <si>
    <t>未回答</t>
  </si>
  <si>
    <t>国基準</t>
  </si>
  <si>
    <t>保険料の負担能力が認められる世帯で、納期限から6ヶ月以上滞納している世帯主でかつ保険料の分納誓約を履行しない。または督促状・催告書・電話催告等に応じようとしない者</t>
  </si>
  <si>
    <t>被保険者証又は短期被保険者証の交付を受けている世帯主が正当な事由なく保険料を納期限から1年以上滞納している場合。被保険者証等の返還を求めたものとし世帯主が被保険者証を返還したときは当該世帯に対し交付する。</t>
  </si>
  <si>
    <t>１年半連続して納付のない者</t>
  </si>
  <si>
    <t>過年度保険料滞納世帯</t>
  </si>
  <si>
    <t>被保険者証一斉更新の時点で滞納保険料の合計金額が一定以上の世帯を抽出し、過去の納付（分納）の状況や折衝履歴により判断</t>
  </si>
  <si>
    <t>母子家庭、障害者世帯</t>
  </si>
  <si>
    <t>　　①現役40歳代夫婦と未成年の子供2人の4人世帯の国保料</t>
  </si>
  <si>
    <t>保険税の各月の納期限から通算して１年を経過するまでの間に保険税を納付しなかったとき。短期被保険者証を交付したにもかかわらず保険税の各月の納期限から通算して１年を経過するまでの間に保険税を納付しなかったとき</t>
  </si>
  <si>
    <t>未記入</t>
  </si>
  <si>
    <t>平均収入月額を基準生活費で除して得た額（負担能力指数）が1以下のとき所得割の6割の額、1.1以下のとき所得割の5割の額、1.15以下のとき所得割の4割の額</t>
  </si>
  <si>
    <t>給付困難な世帯に対し独自の基準を設けている</t>
  </si>
  <si>
    <t>①90％以上所得割の10割②70％以上90％未満所得割の7割③50％以上70％未満所得割の5割④30％以上50％未満所得割の3割</t>
  </si>
  <si>
    <t>高槻市</t>
  </si>
  <si>
    <t>医療分</t>
  </si>
  <si>
    <t>世帯所得</t>
  </si>
  <si>
    <t>100万未満</t>
  </si>
  <si>
    <t>世帯数</t>
  </si>
  <si>
    <t>割合</t>
  </si>
  <si>
    <t>200-300万</t>
  </si>
  <si>
    <t>300-400万</t>
  </si>
  <si>
    <t>400万以上</t>
  </si>
  <si>
    <t>未集計</t>
  </si>
  <si>
    <t>制裁率</t>
  </si>
  <si>
    <t>制裁率=(短期保険証数+資格証明書数）÷滞納世帯数</t>
  </si>
  <si>
    <t>国保加入総世帯数</t>
  </si>
  <si>
    <t>介護分</t>
  </si>
  <si>
    <t>200万未満　　比率</t>
  </si>
  <si>
    <t>08.3末</t>
  </si>
  <si>
    <t>支援金分</t>
  </si>
  <si>
    <t>制裁措置</t>
  </si>
  <si>
    <t>滞納率　順位</t>
  </si>
  <si>
    <t>未確定</t>
  </si>
  <si>
    <t>前年所得180万円以下　　5割減免
前年所得360万円以下　　3割減免</t>
  </si>
  <si>
    <t>短期保険証未交付</t>
  </si>
  <si>
    <t>未交付率</t>
  </si>
  <si>
    <t>短期保険証発行数11.3末</t>
  </si>
  <si>
    <t>最新未交付数</t>
  </si>
  <si>
    <t>更新日未交付数</t>
  </si>
  <si>
    <t>短期保険証未交付・収納率</t>
  </si>
  <si>
    <t>被保険者の失業、事業の廃止、事業の不振、転職又は就労日数の減少があった場合において、当該被保険者に属する世帯全員（被保険者に限る）の申請時の年間所得見込み金額の合計額が300万未満であり、かつ、前年の所得金額の合計額に比して30％以上減少する見込みがあって、現に生活が困窮である世帯。被保険者2人の場合は、減免の割合に5％を、3人以上の場合には、減免の割合に10％を加算。
ただし、当該被保険者の属する世帯全員（被保険者に限る）の前年所得金額の合計額が600万未満の世帯に限る。また、擬制世帯の場合、擬制世帯の前年所得金額が1000万円以上の時は、減免できない。</t>
  </si>
  <si>
    <t>医療費が高額なための減免、原子爆弾被爆者への減免、その他市長が認めるもの。
被保険者の死亡又は疾病により、保険料の納付が困難であると認められる世帯で、当該世帯全員の前年所得金額が200万円未満の世帯の世帯主は、保険料のうち、所得割額について30％の減免を受けることができます。</t>
  </si>
  <si>
    <t>*能勢町は固定資産税５万円と仮定</t>
  </si>
  <si>
    <t>09.3末</t>
  </si>
  <si>
    <t>市町村</t>
  </si>
  <si>
    <t>資格証明書発行世帯</t>
  </si>
  <si>
    <t>留め置き(短期保険証が届いていない)世帯</t>
  </si>
  <si>
    <t>総計</t>
  </si>
  <si>
    <t>乳幼児</t>
  </si>
  <si>
    <t>小学生</t>
  </si>
  <si>
    <t>中学生</t>
  </si>
  <si>
    <t>高校生</t>
  </si>
  <si>
    <t>合計</t>
  </si>
  <si>
    <t>１世帯</t>
  </si>
  <si>
    <t>１人</t>
  </si>
  <si>
    <t>100-200万</t>
  </si>
  <si>
    <t>算出困難</t>
  </si>
  <si>
    <t>①保険料の督促、催告を行っても納付指導・相談に応じない世帯②保険料の納付指導・相談又は分納誓約を行っても納付の不履行が繰り返される世帯③分納は履行されているが滞納の解消に相当期間が必要とされる場合</t>
  </si>
  <si>
    <t>50％以上納付のある世帯</t>
  </si>
  <si>
    <t>国民健康保険法第9条の規定に基づき、特別の事情もなく長期にわたり滞納している世帯(納期経過後1年以上の滞納がある世帯)について、一定の判断基準に基づき、被保険者証の返還及び資格証明書の交付を行う。</t>
  </si>
  <si>
    <t>政令で定める特別の事情なく能期限から1年を経過しても滞納している場合、被保険者証の返還を求め、資格証を交付する。</t>
  </si>
  <si>
    <t>政令で定める特別の事情なく保険料を滞納している場合</t>
  </si>
  <si>
    <t>①保険料の催促、催告に対して納付相談等に応じないとき。②分納誓約書に定めた保険料の納付計画を誠意をもって履行しないとき</t>
  </si>
  <si>
    <t>乳幼児世帯、母子家庭、病人がいる、障害者世帯(※福祉医療助成対象世帯は発行除外)</t>
  </si>
  <si>
    <t>母子父子世帯、障害者世帯、難病世帯、前年所得260万円以下30％減免</t>
  </si>
  <si>
    <t>対前年度収入が3割以下になった場合所得割7割、均等割2割の範囲内。　
対前年度収入が5割以下になった場合所得割5割の範囲内。
対前年度収入が7割以下になった場合所得割3割の範囲内。</t>
  </si>
  <si>
    <t>10年度
(見込み)</t>
  </si>
  <si>
    <t>①長期海外滞在、行方不明、服役中のため保険給付を受けることができないとき。１０割②生活保護の停止又は廃止で保険料の負担能力がないとき。１０割以内③その他町長が必要と認めるとき、１０割以内</t>
  </si>
  <si>
    <t>旧被扶養者に係る減免</t>
  </si>
  <si>
    <t>所得割のみ減免（２５％～１００％）</t>
  </si>
  <si>
    <t>滞納保険料があり資格証明書交付世帯とならない世帯主</t>
  </si>
  <si>
    <t>1年以上滞納保険料があり、特別な事情等に該当なく納付相談に応じない世帯主</t>
  </si>
  <si>
    <t>前年中所得に対し、今年中所得見込額が10分の7から10分の3以下によって所得割分について1割から7割の減免をする。</t>
  </si>
  <si>
    <t>70～74歳の高齢者・18歳未満の子ども・低所得世帯（5・7割軽減世帯）・特別の事情に準じる世帯</t>
  </si>
  <si>
    <t>10.3末</t>
  </si>
  <si>
    <t>03年度</t>
  </si>
  <si>
    <t>04年度</t>
  </si>
  <si>
    <t>05年度</t>
  </si>
  <si>
    <t>06年度</t>
  </si>
  <si>
    <t>07年度</t>
  </si>
  <si>
    <t>08年度</t>
  </si>
  <si>
    <t>09年度
(見込み)</t>
  </si>
  <si>
    <t>2010年度</t>
  </si>
  <si>
    <t>一般会計金額</t>
  </si>
  <si>
    <t>前年度賦課保険料に対し10万円以上滞納、または納付額が2分の1以下で、かつ5万円以上滞納がある。</t>
  </si>
  <si>
    <t>「河内長野市国民保険料滞納者に係る措置に関する要綱」参照</t>
  </si>
  <si>
    <t>なし</t>
  </si>
  <si>
    <t>・天災その他災害等により資産に著しい損害を受けたとき
・疾病、負傷その他の理由により収入を絶たれ、生活が著しく困難となったとき
・その他、町長が特に必要と認めたとき</t>
  </si>
  <si>
    <t>藤井寺市国民健康保険料滞納者に対する措置要綱に基づく</t>
  </si>
  <si>
    <t>前年度保険料が滞納となっている世帯</t>
  </si>
  <si>
    <t>・政令で定める特別の事情が認められる世帯(国民健康保険法施行令第1条)
・厚生労働省令等で定める公費負担医療の対象者(国民健康保険法施行規則第5条の5)
・高校生世代以下の子ども(国民健康保険法第9条第6項)</t>
  </si>
  <si>
    <t>本年度の所得が前年比7/10以下となる方
所得制限：世帯全員の平成22年度中所得金額の合計が800万円以下の世帯</t>
  </si>
  <si>
    <t>災害にあわれた方
国保給付を受けられない方</t>
  </si>
  <si>
    <t>震災、風水害、火災等により重大な損害を受けたときや、事業の休廃止、失業等により収入が著しく減少したときなど特別の理由により一時的・臨時的に収入が減少し、一部負担金を支払うことが困難であると認められる被保険者に適用する。減免の承認要件は、次の要件のいずれかに該当していること。
①当該世帯の実収月額が生活保護基準額の100%以下の者。ただし対象となる療養が通院療養の場合は、1ヶ月の一部負担金所要見込額が3000円以上であること。
②上記の要件に該当しない者のうち、当該世帯の実収月額が生活保護基準額の135%以下で次の要件を満たす者。
ア）当該疾病の療養見込期間が3ヶ月以内であること。
イ）1ヶ月の一部負担金所要見込額が5000円以上であること。ただし当該被保険者の属する世帯の実収月額が生活保護基準額の110%以下の場合は3000円以上であること。</t>
  </si>
  <si>
    <t>保険料の納付期限から1年が経過するまでの間に納付しない世帯主（特別の事情がある場合は除く）　高校生以下の子供については発行しない。</t>
  </si>
  <si>
    <t>更新時に現年度7月分までに未納がある世帯を対象に窓口相談を行い、その状況において通常証の交付となるが、一部に短期被保険者証交付要綱に基づき短期証交付となる。</t>
  </si>
  <si>
    <t>なし</t>
  </si>
  <si>
    <t>現年保険料の1/2以上の滞納がある場合</t>
  </si>
  <si>
    <t>保険料の納期限から1年が経過するまでの間に、特別の事情が認められる場合を除き、保険料を納付しなかった世帯</t>
  </si>
  <si>
    <t>生保基準(1類＋2類の基準生活費の額の合計）×1.2以下収入</t>
  </si>
  <si>
    <t xml:space="preserve">災害、その他、特別な理由があると市長が認めた者 </t>
  </si>
  <si>
    <t>震災、風水害、火災、その他これらに類する災害により、資産に著しい損害を受けたことにより一部負担金の支払いが困難であるとき。事業若しくは業諸の休止若しくは廃止又は失業等により、収入が著しく減少し利用し得る資産を活用してもなお一部負担金の支払いが困難であるとき。ただし国民健康保険料を滞納していない場合、又は分割納付などの方法により滞納保険料の確実な解消が見込まれる場合に限る。</t>
  </si>
  <si>
    <t>正当な事由がなく保険料を1年以上滞納し、その後再三の通知に応じない世帯。</t>
  </si>
  <si>
    <t>勤労学生（合計所得65万円以下）、身障手帳、療育手帳、精神障害者保健福祉手帳所持者（所得300万円以下）、寡婦（所得300万円以下で夫と死別・離別し扶養している子があることが条件）</t>
  </si>
  <si>
    <t>未把握</t>
  </si>
  <si>
    <t>保険税の督促・催告等を行っても納付相談及び納付指導に応じないとき。保険税を分割納税誓約に基づき納付している場合において不履行が繰り返されるとき</t>
  </si>
  <si>
    <t>調定額は見込</t>
  </si>
  <si>
    <t>2010年度実績</t>
  </si>
  <si>
    <t>前年中の所得が一定基準以下の世帯。
住民税非課税及び均等割のみ課税の世帯について、所得割の5割を減免</t>
  </si>
  <si>
    <t>保険料の納期限から1年以上が経過するまでの間に特別な事情がないにもかかわらず、督促および催告を行っても納付相談に応じない世帯。</t>
  </si>
  <si>
    <t>６ヶ月証：現年度1～4期の納付率75％以上。または前年、前々年度の納付率92％以上。
３ヶ月証：現年度1～4期の納付率75％未満。かつ前年、前々年度の納付率92％未満。</t>
  </si>
  <si>
    <t>過年度に滞納保険料がある世帯</t>
  </si>
  <si>
    <t>国民健康保険法の規定に基づく。（ただし市の条例に定める医療費助成に該当する公費負担者は除く）</t>
  </si>
  <si>
    <r>
      <t>1</t>
    </r>
    <r>
      <rPr>
        <sz val="11"/>
        <rFont val="ＭＳ Ｐゴシック"/>
        <family val="3"/>
      </rPr>
      <t>0月1日時点で前年6月分以前の保険料に未納がある世帯</t>
    </r>
  </si>
  <si>
    <t>短期証が交付され、1年以上納付が無い世帯</t>
  </si>
  <si>
    <t>乳幼児世帯・障害者世帯</t>
  </si>
  <si>
    <t>保険証更新時に現年度第1期分以前に未納がある場合</t>
  </si>
  <si>
    <t>納税交渉の機会もなく、1年未納の場合</t>
  </si>
  <si>
    <t>世帯人数及び所得要件　前年中の総所得金額
1人：160万円以下　2人：240万円以下　3人：320万円以下　4人以上：400万円以下
平成23年中の総所得見込み金額が、平成22年中総所得金額より30％以上減少している事。
(22年総所得額-23年総所得見込額）÷22年中総所得金額×100≧30
所得の減少率及び減免率
30％以上40％未満は30％　40％以上50％未満は40％
50％以上60％未満は50％　60％以上70％未満は60％
70％以上80％未満は70％　80％以上は80％
A：減免申請した日を基準とし、前後3ヶ月の間、世帯に連続した機関収入が無い状態にある。B：世帯の前年総所得金額が、400万円を超えていない。AとBの要件を満たし、且つ平成23年度の総所得見込金額が、22年度の総所得より30％以上減少していること。</t>
  </si>
  <si>
    <t>原則国基準に準拠</t>
  </si>
  <si>
    <t>要件：収入が著しく減少した場合（＝基準総所得見込が前年所得額の7割以下となる場合）
内容：①前年中所得が100万円以下のとき　所得割額7割減免　②前年中所得が100万円超250万円以下のとき　所得割額5割減免　③前年中所得が250万円超400万円以下のとき　所得割額2割減免　</t>
  </si>
  <si>
    <t>府内市町村保険料条例減免制度(2010年度)</t>
  </si>
  <si>
    <t>世帯が住民税均等割非課税基準に該当(準ずる世帯含む)し所得割保険料の負担が困難であると認められるとき</t>
  </si>
  <si>
    <t>①その資産について、震災、風水害、落雷、火災もしくはこれに類する災害を受け、又はその資産を盗まれた時②その事業または業務を廃止し、又は休止したとき。③その事業又業務について甚大な損害を受けた時④前3号に掲げるもののほか、市長が特に必要と認めた時。</t>
  </si>
  <si>
    <t>あり</t>
  </si>
  <si>
    <t>町長が特に必要と認められるもの・貧困(公私の扶助を受けている場合等)</t>
  </si>
  <si>
    <t>前年度及び前々年度の保険料納付額の合計が、各年度における保険料調定額の合計額の2割に満たない世帯</t>
  </si>
  <si>
    <t>なし</t>
  </si>
  <si>
    <t>収容</t>
  </si>
  <si>
    <t>①現年度の保険料を全て滞納している世帯②前年度の保険料の2分の1以上滞納している世帯③前々年度以前に滞納がある世帯　いずれかに該当する世帯</t>
  </si>
  <si>
    <t>非課税世帯は所得割80％、非課税ライン×1.5は所得割16％軽減</t>
  </si>
  <si>
    <r>
      <t>前年度1</t>
    </r>
    <r>
      <rPr>
        <sz val="11"/>
        <rFont val="ＭＳ Ｐゴシック"/>
        <family val="3"/>
      </rPr>
      <t>/2</t>
    </r>
    <r>
      <rPr>
        <sz val="11"/>
        <rFont val="ＭＳ Ｐゴシック"/>
        <family val="3"/>
      </rPr>
      <t>以上の滞納のある世帯</t>
    </r>
  </si>
  <si>
    <t>短期証世帯のうち、特別な事情が無く、一年を超える滞納がある世帯</t>
  </si>
  <si>
    <t>・納付回数及び納付金額が5割以下の世帯。
・分納誓約はあり履行もされているが、長期間(2年)解消の見込みがない世帯・納付交渉に応じない世帯</t>
  </si>
  <si>
    <t>災害、事業休廃止等で収入が生保基準の1.0倍(預貯金額は3.0倍）</t>
  </si>
  <si>
    <t>和泉市国民保険一部負担金の減免取扱い要網及び基準に準ずる。国保料全額納付世帯</t>
  </si>
  <si>
    <t>所得減少率に応じて所得割の60％～90％減免</t>
  </si>
  <si>
    <t>生活保護基準(1類+2類+教育扶助)以下なら所得割の50％、均等割の・平等割の0～35％を減免</t>
  </si>
  <si>
    <t>やむを得ない事由があると市長が認める場合</t>
  </si>
  <si>
    <t>生活保護基準×1.2以下収入
1類、2類（住宅、教育、障害者）</t>
  </si>
  <si>
    <t>国民健康保険法に定められている適用除外要件や特別な事情がないにもかかわらず、保険料を納期限から1年を経過しても納付していない世帯。</t>
  </si>
  <si>
    <t>世帯所得400万円未満で所得割の30％～100％</t>
  </si>
  <si>
    <t>法及び「和泉市国民健康保険短期被保険者証及び被保険者資格証明書の取扱いに関する要綱」</t>
  </si>
  <si>
    <t>・保険料の納付が納期限から1年間全くない世帯
・明らかに資格証を回避する為のみに支払いがある場合</t>
  </si>
  <si>
    <t>乳幼児世帯</t>
  </si>
  <si>
    <t>○</t>
  </si>
  <si>
    <t>当年と前年の収入を比較し、減少率分の所得割を減免する。</t>
  </si>
  <si>
    <t>生保基準×1.5以下収入(給与・年金以外の場合は所得）
(1類+2類+教育扶助＋住宅扶助)×1.5＋障害者　寡婦(夫)　勤労学生　医療費による控除</t>
  </si>
  <si>
    <t>1年間保険料を滞納している世帯(特別の事情、公費世帯を除く)</t>
  </si>
  <si>
    <t>医療費、児童扶養(いずれも所得制限あり）</t>
  </si>
  <si>
    <t>なし</t>
  </si>
  <si>
    <t>3割以上の減収</t>
  </si>
  <si>
    <t>半年以上未入金</t>
  </si>
  <si>
    <t>1年以上未入金。特別の事情届・弁明書の提出等の提出がない。</t>
  </si>
  <si>
    <t>①納付相談及び納付相談等に一向に応じない　②納付相談等において取り決めた納付方法を履行しない　③特に必要があると認めた場合</t>
  </si>
  <si>
    <t>納期限から1年を経過するまでの間に保険料を納付しないこと</t>
  </si>
  <si>
    <t>11.3末</t>
  </si>
  <si>
    <t>回答</t>
  </si>
  <si>
    <t>加入率</t>
  </si>
  <si>
    <t>2011.3末国保資格証明書・短期証発行状況</t>
  </si>
  <si>
    <t>大阪市</t>
  </si>
  <si>
    <t>国保世帯</t>
  </si>
  <si>
    <t>大阪市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</si>
</sst>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0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9"/>
      <name val="ＭＳ Ｐゴシック"/>
      <family val="3"/>
    </font>
    <font>
      <sz val="10"/>
      <name val="ＭＳ 明朝"/>
      <family val="1"/>
    </font>
    <font>
      <sz val="14"/>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8"/>
      <name val="ＭＳ Ｐゴシック"/>
      <family val="3"/>
    </font>
    <font>
      <sz val="12"/>
      <name val="ＭＳ Ｐゴシック"/>
      <family val="3"/>
    </font>
    <font>
      <sz val="11"/>
      <name val="HGｺﾞｼｯｸM"/>
      <family val="3"/>
    </font>
    <font>
      <sz val="12"/>
      <name val="HGｺﾞｼｯｸM"/>
      <family val="3"/>
    </font>
    <font>
      <sz val="8"/>
      <name val="ＭＳ Ｐゴシック"/>
      <family val="3"/>
    </font>
    <font>
      <sz val="10"/>
      <name val="ＭＳ Ｐゴシック"/>
      <family val="3"/>
    </font>
    <font>
      <sz val="16"/>
      <name val="ＭＳ Ｐゴシック"/>
      <family val="3"/>
    </font>
    <font>
      <sz val="12"/>
      <name val="ＭＳ Ｐ明朝"/>
      <family val="1"/>
    </font>
    <font>
      <sz val="12"/>
      <name val="ＭＳ 明朝"/>
      <family val="1"/>
    </font>
    <font>
      <sz val="14"/>
      <name val="HGｺﾞｼｯｸM"/>
      <family val="3"/>
    </font>
    <font>
      <sz val="11"/>
      <name val="HGSｺﾞｼｯｸM"/>
      <family val="3"/>
    </font>
    <font>
      <sz val="11"/>
      <name val="MS UI Gothic"/>
      <family val="3"/>
    </font>
    <font>
      <sz val="12"/>
      <name val="MS UI Gothic"/>
      <family val="3"/>
    </font>
    <font>
      <sz val="12"/>
      <name val="HGSｺﾞｼｯｸE"/>
      <family val="3"/>
    </font>
    <font>
      <u val="single"/>
      <sz val="10"/>
      <name val="ＭＳ Ｐゴシック"/>
      <family val="3"/>
    </font>
    <font>
      <sz val="11"/>
      <name val="ＭＳ 明朝"/>
      <family val="1"/>
    </font>
    <font>
      <sz val="13.5"/>
      <color indexed="8"/>
      <name val="ＭＳ Ｐゴシック"/>
      <family val="3"/>
    </font>
    <font>
      <sz val="9"/>
      <color indexed="8"/>
      <name val="ＭＳ Ｐゴシック"/>
      <family val="3"/>
    </font>
    <font>
      <sz val="11"/>
      <color indexed="8"/>
      <name val="ＭＳ Ｐゴシック"/>
      <family val="3"/>
    </font>
    <font>
      <b/>
      <sz val="10"/>
      <name val="ＭＳ Ｐゴシック"/>
      <family val="3"/>
    </font>
    <font>
      <b/>
      <sz val="14"/>
      <name val="ＭＳ Ｐゴシック"/>
      <family val="3"/>
    </font>
    <font>
      <sz val="10"/>
      <name val="MS UI Gothic"/>
      <family val="3"/>
    </font>
    <font>
      <b/>
      <sz val="14"/>
      <color indexed="8"/>
      <name val="ＭＳ Ｐゴシック"/>
      <family val="3"/>
    </font>
    <font>
      <sz val="7"/>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medium"/>
    </border>
    <border>
      <left style="thin"/>
      <right>
        <color indexed="63"/>
      </right>
      <top style="thin"/>
      <bottom style="medium"/>
    </border>
    <border>
      <left style="thin"/>
      <right style="thin"/>
      <top>
        <color indexed="63"/>
      </top>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style="thin"/>
    </border>
    <border>
      <left style="thin"/>
      <right>
        <color indexed="63"/>
      </right>
      <top style="thin"/>
      <bottom style="thin"/>
    </border>
    <border>
      <left style="medium"/>
      <right style="double"/>
      <top style="medium"/>
      <bottom>
        <color indexed="63"/>
      </bottom>
    </border>
    <border>
      <left style="medium"/>
      <right style="double"/>
      <top style="thin"/>
      <bottom style="thin"/>
    </border>
    <border>
      <left style="medium"/>
      <right style="double"/>
      <top>
        <color indexed="63"/>
      </top>
      <bottom style="medium"/>
    </border>
    <border>
      <left style="thin"/>
      <right style="medium"/>
      <top style="thin"/>
      <bottom style="thin"/>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medium"/>
      <bottom style="medium"/>
    </border>
    <border>
      <left>
        <color indexed="63"/>
      </left>
      <right style="thin"/>
      <top>
        <color indexed="63"/>
      </top>
      <bottom style="thin"/>
    </border>
    <border>
      <left style="thin"/>
      <right style="hair"/>
      <top style="thin"/>
      <bottom style="medium"/>
    </border>
    <border>
      <left style="hair"/>
      <right style="thin"/>
      <top style="thin"/>
      <bottom style="medium"/>
    </border>
    <border>
      <left style="double"/>
      <right style="thin"/>
      <top style="thin"/>
      <bottom style="medium"/>
    </border>
    <border>
      <left style="medium"/>
      <right style="medium"/>
      <top style="medium"/>
      <bottom>
        <color indexed="63"/>
      </bottom>
    </border>
    <border>
      <left style="medium"/>
      <right style="medium"/>
      <top>
        <color indexed="63"/>
      </top>
      <bottom style="medium"/>
    </border>
    <border>
      <left style="medium"/>
      <right style="medium"/>
      <top style="double"/>
      <bottom style="medium"/>
    </border>
    <border>
      <left style="medium"/>
      <right style="thin"/>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color indexed="63"/>
      </left>
      <right>
        <color indexed="63"/>
      </right>
      <top style="medium"/>
      <bottom style="medium"/>
    </border>
    <border>
      <left style="thin"/>
      <right style="medium"/>
      <top>
        <color indexed="63"/>
      </top>
      <bottom style="thin"/>
    </border>
    <border>
      <left style="thin"/>
      <right>
        <color indexed="63"/>
      </right>
      <top>
        <color indexed="63"/>
      </top>
      <bottom style="thin"/>
    </border>
    <border>
      <left style="thin"/>
      <right style="medium"/>
      <top>
        <color indexed="63"/>
      </top>
      <bottom>
        <color indexed="63"/>
      </bottom>
    </border>
    <border>
      <left>
        <color indexed="63"/>
      </left>
      <right style="medium"/>
      <top style="medium"/>
      <bottom style="medium"/>
    </border>
    <border>
      <left style="medium"/>
      <right style="double"/>
      <top style="medium"/>
      <bottom style="medium"/>
    </border>
    <border>
      <left>
        <color indexed="63"/>
      </left>
      <right style="thin"/>
      <top style="thin"/>
      <bottom>
        <color indexed="63"/>
      </bottom>
    </border>
    <border>
      <left>
        <color indexed="63"/>
      </left>
      <right>
        <color indexed="63"/>
      </right>
      <top>
        <color indexed="63"/>
      </top>
      <bottom style="medium"/>
    </border>
    <border>
      <left style="double"/>
      <right style="thin"/>
      <top style="thin"/>
      <bottom style="thin"/>
    </border>
    <border>
      <left style="double"/>
      <right>
        <color indexed="63"/>
      </right>
      <top style="medium"/>
      <bottom style="medium"/>
    </border>
    <border>
      <left style="thin"/>
      <right style="thin"/>
      <top>
        <color indexed="63"/>
      </top>
      <bottom style="double"/>
    </border>
    <border>
      <left style="thin"/>
      <right style="thin"/>
      <top style="thin"/>
      <bottom style="double"/>
    </border>
    <border>
      <left>
        <color indexed="63"/>
      </left>
      <right style="thin"/>
      <top>
        <color indexed="63"/>
      </top>
      <bottom>
        <color indexed="63"/>
      </bottom>
    </border>
    <border>
      <left>
        <color indexed="63"/>
      </left>
      <right style="medium"/>
      <top>
        <color indexed="63"/>
      </top>
      <bottom>
        <color indexed="63"/>
      </bottom>
    </border>
    <border>
      <left style="medium"/>
      <right style="double"/>
      <top>
        <color indexed="63"/>
      </top>
      <bottom style="thin"/>
    </border>
    <border>
      <left style="double"/>
      <right style="thin"/>
      <top>
        <color indexed="63"/>
      </top>
      <bottom style="thin"/>
    </border>
    <border>
      <left style="thin"/>
      <right style="thin"/>
      <top>
        <color indexed="63"/>
      </top>
      <bottom>
        <color indexed="63"/>
      </bottom>
    </border>
    <border>
      <left>
        <color indexed="63"/>
      </left>
      <right style="thin"/>
      <top style="double"/>
      <bottom style="mediu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style="thin"/>
      <top>
        <color indexed="63"/>
      </top>
      <bottom>
        <color indexed="63"/>
      </bottom>
    </border>
    <border>
      <left style="medium"/>
      <right style="double"/>
      <top style="thin"/>
      <bottom>
        <color indexed="63"/>
      </bottom>
    </border>
    <border>
      <left style="double"/>
      <right style="thin"/>
      <top>
        <color indexed="63"/>
      </top>
      <bottom>
        <color indexed="63"/>
      </bottom>
    </border>
    <border>
      <left>
        <color indexed="63"/>
      </left>
      <right>
        <color indexed="63"/>
      </right>
      <top style="thin"/>
      <bottom style="medium"/>
    </border>
    <border>
      <left style="thin"/>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double"/>
      <right>
        <color indexed="63"/>
      </right>
      <top style="medium"/>
      <bottom>
        <color indexed="63"/>
      </bottom>
    </border>
    <border>
      <left style="medium"/>
      <right>
        <color indexed="63"/>
      </right>
      <top>
        <color indexed="63"/>
      </top>
      <bottom style="thin"/>
    </border>
    <border>
      <left style="double"/>
      <right style="thin"/>
      <top style="medium"/>
      <bottom>
        <color indexed="63"/>
      </bottom>
    </border>
    <border>
      <left style="double"/>
      <right style="thin"/>
      <top>
        <color indexed="63"/>
      </top>
      <bottom style="medium"/>
    </border>
    <border>
      <left style="medium"/>
      <right style="thin"/>
      <top style="medium"/>
      <bottom>
        <color indexed="63"/>
      </bottom>
    </border>
  </borders>
  <cellStyleXfs count="63">
    <xf numFmtId="0" fontId="0" fillId="0" borderId="0">
      <alignment horizontal="distributed"/>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7" fillId="0" borderId="0" applyNumberFormat="0" applyFill="0" applyBorder="0" applyAlignment="0" applyProtection="0"/>
    <xf numFmtId="0" fontId="38" fillId="15" borderId="1" applyNumberFormat="0" applyAlignment="0" applyProtection="0"/>
    <xf numFmtId="0" fontId="39"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0" fillId="0" borderId="3" applyNumberFormat="0" applyFill="0" applyAlignment="0" applyProtection="0"/>
    <xf numFmtId="0" fontId="41" fillId="16" borderId="0" applyNumberFormat="0" applyBorder="0" applyAlignment="0" applyProtection="0"/>
    <xf numFmtId="0" fontId="42" fillId="17"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17" borderId="9" applyNumberFormat="0" applyAlignment="0" applyProtection="0"/>
    <xf numFmtId="0" fontId="4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9" fillId="7" borderId="4" applyNumberFormat="0" applyAlignment="0" applyProtection="0"/>
    <xf numFmtId="0" fontId="10" fillId="0" borderId="0" applyNumberFormat="0" applyFill="0" applyBorder="0" applyAlignment="0" applyProtection="0"/>
    <xf numFmtId="0" fontId="50" fillId="6" borderId="0" applyNumberFormat="0" applyBorder="0" applyAlignment="0" applyProtection="0"/>
  </cellStyleXfs>
  <cellXfs count="705">
    <xf numFmtId="0" fontId="0" fillId="0" borderId="0" xfId="0" applyAlignment="1">
      <alignment horizontal="distributed"/>
    </xf>
    <xf numFmtId="0" fontId="0" fillId="0" borderId="0" xfId="0" applyAlignment="1">
      <alignment horizontal="distributed" vertical="distributed"/>
    </xf>
    <xf numFmtId="0" fontId="8" fillId="0" borderId="0" xfId="0" applyFont="1" applyBorder="1" applyAlignment="1">
      <alignment horizontal="right"/>
    </xf>
    <xf numFmtId="0" fontId="6" fillId="0" borderId="0" xfId="0" applyFont="1" applyBorder="1" applyAlignment="1">
      <alignment horizontal="center"/>
    </xf>
    <xf numFmtId="0" fontId="7" fillId="0" borderId="0" xfId="0" applyFont="1" applyBorder="1" applyAlignment="1">
      <alignment/>
    </xf>
    <xf numFmtId="0" fontId="0" fillId="0" borderId="0" xfId="0" applyAlignment="1">
      <alignment horizontal="left"/>
    </xf>
    <xf numFmtId="0" fontId="12" fillId="0" borderId="0" xfId="0" applyFont="1" applyAlignment="1">
      <alignment horizontal="left"/>
    </xf>
    <xf numFmtId="0" fontId="0" fillId="0" borderId="0" xfId="0" applyFill="1" applyAlignment="1">
      <alignment horizontal="distributed"/>
    </xf>
    <xf numFmtId="0" fontId="0" fillId="0" borderId="0" xfId="0" applyAlignment="1">
      <alignment/>
    </xf>
    <xf numFmtId="0" fontId="0" fillId="0" borderId="0" xfId="0" applyFill="1" applyAlignment="1">
      <alignment horizontal="left"/>
    </xf>
    <xf numFmtId="0" fontId="11" fillId="0" borderId="0" xfId="0" applyFont="1" applyBorder="1" applyAlignment="1">
      <alignment horizontal="distributed" vertical="distributed"/>
    </xf>
    <xf numFmtId="0" fontId="0" fillId="0" borderId="0" xfId="0" applyFont="1" applyAlignment="1">
      <alignment horizontal="distributed"/>
    </xf>
    <xf numFmtId="0" fontId="0" fillId="0" borderId="0" xfId="0" applyFont="1" applyAlignment="1">
      <alignment horizontal="distributed" vertical="distributed"/>
    </xf>
    <xf numFmtId="0" fontId="0" fillId="0" borderId="0" xfId="0" applyFill="1" applyAlignment="1">
      <alignment horizontal="distributed" vertical="distributed"/>
    </xf>
    <xf numFmtId="0" fontId="13" fillId="0" borderId="0" xfId="0" applyFont="1" applyAlignment="1">
      <alignment horizontal="distributed" vertical="distributed"/>
    </xf>
    <xf numFmtId="0" fontId="13" fillId="0" borderId="0" xfId="0" applyFont="1" applyAlignment="1">
      <alignment horizontal="left" vertical="top"/>
    </xf>
    <xf numFmtId="0" fontId="13" fillId="0" borderId="0" xfId="0" applyFont="1" applyAlignment="1">
      <alignment horizontal="distributed"/>
    </xf>
    <xf numFmtId="0" fontId="13" fillId="0" borderId="0" xfId="0" applyFont="1" applyBorder="1" applyAlignment="1">
      <alignment horizontal="left" vertical="top"/>
    </xf>
    <xf numFmtId="0" fontId="19" fillId="0" borderId="0" xfId="0" applyFont="1" applyBorder="1" applyAlignment="1">
      <alignment horizontal="distributed" vertical="distributed"/>
    </xf>
    <xf numFmtId="0" fontId="20" fillId="0" borderId="0" xfId="0" applyFont="1" applyBorder="1" applyAlignment="1">
      <alignment horizontal="center" vertical="distributed"/>
    </xf>
    <xf numFmtId="0" fontId="20" fillId="0" borderId="0" xfId="0" applyFont="1" applyBorder="1" applyAlignment="1">
      <alignment horizontal="center"/>
    </xf>
    <xf numFmtId="0" fontId="13" fillId="0" borderId="0" xfId="0" applyFont="1" applyAlignment="1">
      <alignment horizontal="left" vertical="distributed"/>
    </xf>
    <xf numFmtId="0" fontId="13" fillId="0" borderId="0" xfId="0" applyFont="1" applyBorder="1" applyAlignment="1">
      <alignment horizontal="center" vertical="distributed"/>
    </xf>
    <xf numFmtId="0" fontId="13" fillId="0" borderId="0" xfId="0" applyFont="1" applyBorder="1" applyAlignment="1">
      <alignment horizontal="center"/>
    </xf>
    <xf numFmtId="0" fontId="0" fillId="0" borderId="0" xfId="0" applyAlignment="1">
      <alignment horizontal="distributed" wrapText="1"/>
    </xf>
    <xf numFmtId="10" fontId="0" fillId="0" borderId="0" xfId="42" applyNumberFormat="1" applyFill="1" applyBorder="1" applyAlignment="1">
      <alignment horizontal="left"/>
    </xf>
    <xf numFmtId="0" fontId="0" fillId="0" borderId="10" xfId="0" applyFill="1" applyBorder="1" applyAlignment="1">
      <alignment horizontal="distributed"/>
    </xf>
    <xf numFmtId="0" fontId="0" fillId="0" borderId="0" xfId="0" applyFill="1" applyBorder="1" applyAlignment="1">
      <alignment horizontal="left"/>
    </xf>
    <xf numFmtId="0" fontId="0" fillId="0" borderId="0" xfId="0" applyFill="1" applyBorder="1" applyAlignment="1">
      <alignment horizontal="distributed"/>
    </xf>
    <xf numFmtId="38" fontId="0" fillId="0" borderId="0" xfId="49" applyFont="1" applyBorder="1" applyAlignment="1">
      <alignment horizontal="right"/>
    </xf>
    <xf numFmtId="178" fontId="0" fillId="0" borderId="0" xfId="42" applyNumberFormat="1" applyFont="1" applyBorder="1" applyAlignment="1">
      <alignment horizontal="right"/>
    </xf>
    <xf numFmtId="0" fontId="19" fillId="0" borderId="0" xfId="0" applyFont="1" applyBorder="1" applyAlignment="1">
      <alignment horizontal="right" vertical="distributed"/>
    </xf>
    <xf numFmtId="0" fontId="20" fillId="0" borderId="0" xfId="0" applyFont="1" applyBorder="1" applyAlignment="1">
      <alignment horizontal="right" vertical="distributed"/>
    </xf>
    <xf numFmtId="0" fontId="20" fillId="0" borderId="0" xfId="0" applyFont="1" applyBorder="1" applyAlignment="1">
      <alignment horizontal="right"/>
    </xf>
    <xf numFmtId="0" fontId="0" fillId="0" borderId="0" xfId="0" applyAlignment="1">
      <alignment horizontal="right" vertical="distributed"/>
    </xf>
    <xf numFmtId="0" fontId="18" fillId="0" borderId="0" xfId="0" applyFont="1" applyBorder="1" applyAlignment="1">
      <alignment/>
    </xf>
    <xf numFmtId="0" fontId="0" fillId="0" borderId="0" xfId="0" applyBorder="1" applyAlignment="1">
      <alignment horizontal="center"/>
    </xf>
    <xf numFmtId="0" fontId="0" fillId="0" borderId="11" xfId="0" applyFont="1" applyBorder="1" applyAlignment="1">
      <alignment horizontal="center" vertical="center" wrapText="1"/>
    </xf>
    <xf numFmtId="0" fontId="0" fillId="0" borderId="0" xfId="0" applyFill="1" applyAlignment="1">
      <alignment/>
    </xf>
    <xf numFmtId="0" fontId="0" fillId="0" borderId="0" xfId="0" applyAlignment="1">
      <alignment vertical="center"/>
    </xf>
    <xf numFmtId="0" fontId="28" fillId="0" borderId="0" xfId="0" applyFont="1" applyAlignment="1">
      <alignment vertical="center"/>
    </xf>
    <xf numFmtId="0" fontId="7" fillId="0" borderId="11" xfId="0" applyFont="1" applyBorder="1" applyAlignment="1">
      <alignment horizontal="center" vertical="center"/>
    </xf>
    <xf numFmtId="0" fontId="0" fillId="0" borderId="11" xfId="0" applyFont="1" applyBorder="1" applyAlignment="1">
      <alignment horizontal="center" vertical="distributed"/>
    </xf>
    <xf numFmtId="0" fontId="7" fillId="0" borderId="12" xfId="0" applyFont="1" applyBorder="1" applyAlignment="1">
      <alignment horizontal="center" vertical="center"/>
    </xf>
    <xf numFmtId="0" fontId="17" fillId="0" borderId="13" xfId="0" applyFont="1" applyBorder="1" applyAlignment="1">
      <alignment horizontal="distributed" vertical="distributed"/>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4" fillId="0" borderId="17" xfId="0" applyFont="1" applyFill="1" applyBorder="1" applyAlignment="1">
      <alignment horizontal="left" vertical="center" indent="1" shrinkToFit="1"/>
    </xf>
    <xf numFmtId="38" fontId="0" fillId="0" borderId="17" xfId="49" applyFont="1" applyFill="1" applyBorder="1" applyAlignment="1">
      <alignment horizontal="left" vertical="center" wrapText="1"/>
    </xf>
    <xf numFmtId="0" fontId="17" fillId="0" borderId="18" xfId="0" applyFont="1" applyFill="1" applyBorder="1" applyAlignment="1">
      <alignment horizontal="center" vertical="distributed"/>
    </xf>
    <xf numFmtId="0" fontId="17" fillId="0" borderId="17" xfId="0" applyFont="1" applyFill="1" applyBorder="1" applyAlignment="1">
      <alignment horizontal="center" vertical="distributed"/>
    </xf>
    <xf numFmtId="0" fontId="17" fillId="0" borderId="17" xfId="0" applyFont="1" applyFill="1" applyBorder="1" applyAlignment="1">
      <alignment horizontal="left" vertical="top" wrapText="1"/>
    </xf>
    <xf numFmtId="38" fontId="17" fillId="0" borderId="17" xfId="49" applyFont="1" applyFill="1" applyBorder="1" applyAlignment="1">
      <alignment horizontal="center" vertical="center"/>
    </xf>
    <xf numFmtId="38" fontId="17" fillId="0" borderId="19" xfId="49" applyFont="1" applyFill="1" applyBorder="1" applyAlignment="1">
      <alignment horizontal="center" vertical="center"/>
    </xf>
    <xf numFmtId="10" fontId="17" fillId="0" borderId="19" xfId="42" applyNumberFormat="1" applyFont="1" applyFill="1" applyBorder="1" applyAlignment="1">
      <alignment horizontal="center" vertical="center"/>
    </xf>
    <xf numFmtId="38" fontId="0" fillId="0" borderId="17" xfId="49" applyFont="1" applyFill="1" applyBorder="1" applyAlignment="1">
      <alignment horizontal="center" vertical="center"/>
    </xf>
    <xf numFmtId="0" fontId="0" fillId="0" borderId="17" xfId="0" applyFill="1" applyBorder="1" applyAlignment="1">
      <alignment horizontal="left" vertical="center" wrapText="1"/>
    </xf>
    <xf numFmtId="0" fontId="0" fillId="0" borderId="17" xfId="0" applyFill="1" applyBorder="1" applyAlignment="1">
      <alignment horizontal="left" vertical="center"/>
    </xf>
    <xf numFmtId="38" fontId="0" fillId="0" borderId="17" xfId="49" applyFont="1" applyFill="1" applyBorder="1" applyAlignment="1">
      <alignment horizontal="left" vertical="center" wrapText="1"/>
    </xf>
    <xf numFmtId="0" fontId="17" fillId="0" borderId="0" xfId="0" applyFont="1" applyAlignment="1">
      <alignment horizontal="distributed"/>
    </xf>
    <xf numFmtId="0" fontId="0" fillId="0" borderId="17" xfId="0" applyFill="1" applyBorder="1" applyAlignment="1">
      <alignment horizontal="center" vertical="center"/>
    </xf>
    <xf numFmtId="0" fontId="0" fillId="0" borderId="0" xfId="0" applyBorder="1" applyAlignment="1">
      <alignment horizontal="left" vertical="center"/>
    </xf>
    <xf numFmtId="0" fontId="0" fillId="0" borderId="20" xfId="0" applyFont="1" applyFill="1" applyBorder="1" applyAlignment="1">
      <alignment horizontal="left" vertical="center" indent="1" shrinkToFit="1"/>
    </xf>
    <xf numFmtId="0" fontId="17" fillId="0" borderId="0" xfId="0" applyFont="1" applyFill="1" applyBorder="1" applyAlignment="1">
      <alignment horizontal="left"/>
    </xf>
    <xf numFmtId="0" fontId="0" fillId="0" borderId="0" xfId="0" applyBorder="1" applyAlignment="1">
      <alignment horizontal="left"/>
    </xf>
    <xf numFmtId="38" fontId="0" fillId="0" borderId="21" xfId="49" applyFont="1" applyFill="1" applyBorder="1" applyAlignment="1">
      <alignment horizontal="center" vertical="center"/>
    </xf>
    <xf numFmtId="0" fontId="0" fillId="0" borderId="18" xfId="0" applyFill="1" applyBorder="1" applyAlignment="1">
      <alignment horizontal="center" vertical="center"/>
    </xf>
    <xf numFmtId="0" fontId="0" fillId="0" borderId="0" xfId="0" applyAlignment="1">
      <alignment horizontal="center" vertical="center"/>
    </xf>
    <xf numFmtId="38" fontId="0" fillId="0" borderId="17" xfId="49" applyFill="1" applyBorder="1" applyAlignment="1">
      <alignment vertical="center"/>
    </xf>
    <xf numFmtId="10" fontId="0" fillId="0" borderId="17" xfId="42" applyNumberFormat="1" applyFill="1" applyBorder="1" applyAlignment="1">
      <alignment vertical="center"/>
    </xf>
    <xf numFmtId="0" fontId="0" fillId="0" borderId="0" xfId="0" applyFont="1" applyBorder="1" applyAlignment="1">
      <alignment horizontal="left"/>
    </xf>
    <xf numFmtId="0" fontId="13" fillId="0" borderId="22" xfId="0" applyFont="1" applyBorder="1" applyAlignment="1">
      <alignment horizontal="distributed" vertical="distributed"/>
    </xf>
    <xf numFmtId="0" fontId="0" fillId="0" borderId="23" xfId="0" applyFont="1" applyFill="1" applyBorder="1" applyAlignment="1">
      <alignment horizontal="left" vertical="center" indent="1" shrinkToFit="1"/>
    </xf>
    <xf numFmtId="0" fontId="0" fillId="0" borderId="24" xfId="0" applyFont="1" applyBorder="1" applyAlignment="1">
      <alignment horizontal="distributed" vertical="distributed"/>
    </xf>
    <xf numFmtId="0" fontId="0" fillId="0" borderId="11" xfId="0" applyFont="1" applyBorder="1" applyAlignment="1">
      <alignment horizontal="center" vertical="distributed"/>
    </xf>
    <xf numFmtId="0" fontId="16" fillId="0" borderId="11" xfId="0" applyFont="1" applyBorder="1" applyAlignment="1">
      <alignment horizontal="center" vertical="distributed"/>
    </xf>
    <xf numFmtId="0" fontId="0" fillId="0" borderId="11" xfId="0" applyFont="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5" xfId="49" applyFont="1" applyFill="1" applyBorder="1" applyAlignment="1">
      <alignment horizontal="center" vertical="center"/>
    </xf>
    <xf numFmtId="0" fontId="29" fillId="0" borderId="11" xfId="0" applyFont="1" applyBorder="1" applyAlignment="1">
      <alignment horizontal="center" vertical="center"/>
    </xf>
    <xf numFmtId="0" fontId="29" fillId="0" borderId="14" xfId="0" applyFont="1" applyBorder="1" applyAlignment="1">
      <alignment horizontal="center" vertical="center"/>
    </xf>
    <xf numFmtId="38" fontId="0" fillId="0" borderId="18" xfId="49" applyFont="1" applyFill="1" applyBorder="1" applyAlignment="1">
      <alignment horizontal="center" vertical="center"/>
    </xf>
    <xf numFmtId="0" fontId="0" fillId="0" borderId="20" xfId="0" applyFill="1" applyBorder="1" applyAlignment="1">
      <alignment horizontal="left" vertical="center" indent="1" shrinkToFit="1"/>
    </xf>
    <xf numFmtId="0" fontId="0" fillId="0" borderId="27" xfId="0" applyBorder="1" applyAlignment="1">
      <alignment horizontal="left" vertical="center" indent="1" shrinkToFit="1"/>
    </xf>
    <xf numFmtId="38" fontId="0" fillId="0" borderId="28" xfId="49" applyFont="1" applyBorder="1" applyAlignment="1">
      <alignment horizontal="center" vertical="center"/>
    </xf>
    <xf numFmtId="38" fontId="0" fillId="0" borderId="29" xfId="49" applyFont="1" applyBorder="1" applyAlignment="1">
      <alignment horizontal="center" vertical="center"/>
    </xf>
    <xf numFmtId="38" fontId="0" fillId="0" borderId="26" xfId="49" applyFont="1" applyBorder="1" applyAlignment="1">
      <alignment horizontal="center" vertical="center"/>
    </xf>
    <xf numFmtId="0" fontId="29" fillId="0" borderId="12" xfId="0" applyFont="1" applyBorder="1" applyAlignment="1">
      <alignment horizontal="center" vertical="center" wrapText="1"/>
    </xf>
    <xf numFmtId="38" fontId="0" fillId="0" borderId="30" xfId="49" applyFont="1" applyBorder="1" applyAlignment="1">
      <alignment horizontal="center" vertical="center"/>
    </xf>
    <xf numFmtId="38" fontId="0" fillId="0" borderId="20" xfId="0" applyNumberFormat="1" applyFill="1" applyBorder="1" applyAlignment="1">
      <alignment horizontal="center" vertical="center"/>
    </xf>
    <xf numFmtId="38" fontId="0" fillId="0" borderId="27" xfId="49"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wrapText="1"/>
    </xf>
    <xf numFmtId="38" fontId="0" fillId="0" borderId="31"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Border="1" applyAlignment="1">
      <alignment horizontal="center" vertical="center"/>
    </xf>
    <xf numFmtId="0" fontId="0" fillId="0" borderId="32" xfId="0" applyFill="1" applyBorder="1" applyAlignment="1">
      <alignment horizontal="center" vertical="center"/>
    </xf>
    <xf numFmtId="0" fontId="5" fillId="0" borderId="25" xfId="0" applyFont="1" applyFill="1" applyBorder="1" applyAlignment="1">
      <alignment vertical="center" wrapText="1"/>
    </xf>
    <xf numFmtId="38" fontId="0" fillId="0" borderId="11" xfId="49" applyBorder="1" applyAlignment="1">
      <alignment horizontal="center" vertical="center"/>
    </xf>
    <xf numFmtId="38" fontId="0" fillId="0" borderId="11" xfId="49" applyBorder="1" applyAlignment="1">
      <alignment vertical="center"/>
    </xf>
    <xf numFmtId="10" fontId="0" fillId="0" borderId="11" xfId="42" applyNumberFormat="1" applyFill="1" applyBorder="1" applyAlignment="1">
      <alignment vertical="center"/>
    </xf>
    <xf numFmtId="38" fontId="0" fillId="0" borderId="11" xfId="49" applyFill="1" applyBorder="1" applyAlignment="1">
      <alignment vertical="center"/>
    </xf>
    <xf numFmtId="0" fontId="0" fillId="0" borderId="16" xfId="0" applyBorder="1" applyAlignment="1">
      <alignment vertical="center" wrapText="1"/>
    </xf>
    <xf numFmtId="38" fontId="0" fillId="0" borderId="14" xfId="49" applyBorder="1" applyAlignment="1">
      <alignment horizontal="center" vertical="center"/>
    </xf>
    <xf numFmtId="0" fontId="7" fillId="0" borderId="16" xfId="0" applyFont="1" applyBorder="1" applyAlignment="1">
      <alignment horizontal="left" vertical="center"/>
    </xf>
    <xf numFmtId="0" fontId="0" fillId="0" borderId="34" xfId="0" applyFill="1" applyBorder="1" applyAlignment="1">
      <alignment horizontal="center" vertical="center"/>
    </xf>
    <xf numFmtId="0" fontId="0" fillId="0" borderId="19" xfId="0" applyFill="1" applyBorder="1" applyAlignment="1">
      <alignment horizontal="center" vertical="center"/>
    </xf>
    <xf numFmtId="0" fontId="0" fillId="0" borderId="23" xfId="0" applyFont="1" applyFill="1" applyBorder="1" applyAlignment="1">
      <alignment horizontal="left" vertical="center" indent="1" shrinkToFit="1"/>
    </xf>
    <xf numFmtId="0" fontId="5" fillId="0" borderId="11" xfId="0" applyFont="1" applyBorder="1" applyAlignment="1">
      <alignment horizontal="center" vertical="center" wrapText="1"/>
    </xf>
    <xf numFmtId="0" fontId="5" fillId="0" borderId="35" xfId="0" applyFont="1" applyBorder="1" applyAlignment="1">
      <alignment horizontal="center" vertical="top" wrapText="1"/>
    </xf>
    <xf numFmtId="0" fontId="5" fillId="0" borderId="36" xfId="0" applyFont="1" applyBorder="1" applyAlignment="1">
      <alignment horizontal="center" vertical="top" wrapText="1"/>
    </xf>
    <xf numFmtId="0" fontId="0" fillId="0" borderId="20" xfId="0" applyFont="1" applyFill="1" applyBorder="1" applyAlignment="1">
      <alignment horizontal="left" vertical="center" indent="1"/>
    </xf>
    <xf numFmtId="0" fontId="13" fillId="0" borderId="15" xfId="0" applyFont="1" applyBorder="1" applyAlignment="1">
      <alignment horizontal="center" vertical="center"/>
    </xf>
    <xf numFmtId="0" fontId="5" fillId="0" borderId="11" xfId="0" applyFont="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distributed" vertical="distributed"/>
    </xf>
    <xf numFmtId="0" fontId="13" fillId="0" borderId="39" xfId="0" applyFont="1" applyBorder="1" applyAlignment="1">
      <alignment horizontal="distributed" vertical="distributed"/>
    </xf>
    <xf numFmtId="0" fontId="25" fillId="0" borderId="27" xfId="0" applyFont="1" applyFill="1" applyBorder="1" applyAlignment="1">
      <alignment horizontal="center" vertical="distributed"/>
    </xf>
    <xf numFmtId="0" fontId="21" fillId="0" borderId="40" xfId="0" applyFont="1" applyBorder="1" applyAlignment="1">
      <alignment horizontal="center" vertical="distributed"/>
    </xf>
    <xf numFmtId="0" fontId="17" fillId="0" borderId="41" xfId="0" applyFont="1" applyBorder="1" applyAlignment="1">
      <alignment horizontal="distributed" vertical="distributed"/>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Border="1" applyAlignment="1">
      <alignment horizontal="center" vertical="center"/>
    </xf>
    <xf numFmtId="0" fontId="23" fillId="0" borderId="25" xfId="0" applyFont="1" applyFill="1" applyBorder="1" applyAlignment="1">
      <alignment horizontal="center" vertical="center"/>
    </xf>
    <xf numFmtId="38" fontId="23" fillId="0" borderId="25" xfId="49" applyFont="1" applyFill="1" applyBorder="1" applyAlignment="1">
      <alignment horizontal="center" vertical="center" wrapText="1"/>
    </xf>
    <xf numFmtId="38" fontId="22" fillId="0" borderId="40" xfId="49"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178" fontId="22" fillId="0" borderId="43" xfId="0" applyNumberFormat="1" applyFont="1" applyBorder="1" applyAlignment="1">
      <alignment horizontal="center" vertical="center"/>
    </xf>
    <xf numFmtId="178" fontId="22" fillId="0" borderId="44" xfId="0" applyNumberFormat="1" applyFont="1" applyBorder="1" applyAlignment="1">
      <alignment horizontal="center" vertical="center"/>
    </xf>
    <xf numFmtId="38" fontId="22" fillId="0" borderId="42" xfId="49" applyFont="1" applyBorder="1" applyAlignment="1">
      <alignment horizontal="center" vertical="center"/>
    </xf>
    <xf numFmtId="38" fontId="22" fillId="0" borderId="43" xfId="49" applyFont="1" applyBorder="1" applyAlignment="1">
      <alignment horizontal="center" vertical="center"/>
    </xf>
    <xf numFmtId="38" fontId="22" fillId="0" borderId="44" xfId="49" applyFont="1" applyBorder="1" applyAlignment="1">
      <alignment horizontal="center" vertical="center"/>
    </xf>
    <xf numFmtId="0" fontId="0" fillId="0" borderId="45" xfId="0" applyFont="1" applyFill="1" applyBorder="1" applyAlignment="1">
      <alignment horizontal="left" vertical="center" indent="1" shrinkToFit="1"/>
    </xf>
    <xf numFmtId="0" fontId="0" fillId="0" borderId="27" xfId="0" applyFont="1" applyFill="1" applyBorder="1" applyAlignment="1">
      <alignment horizontal="left" vertical="center" indent="1"/>
    </xf>
    <xf numFmtId="0" fontId="0" fillId="0" borderId="0" xfId="0" applyFont="1" applyAlignment="1">
      <alignment horizontal="left" vertical="top"/>
    </xf>
    <xf numFmtId="0" fontId="0" fillId="0" borderId="16" xfId="0" applyBorder="1" applyAlignment="1">
      <alignment horizontal="center" vertical="center" wrapText="1"/>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0" fillId="17" borderId="0" xfId="0" applyFill="1" applyAlignment="1">
      <alignment horizontal="distributed"/>
    </xf>
    <xf numFmtId="0" fontId="0" fillId="17" borderId="0" xfId="0" applyFill="1" applyAlignment="1">
      <alignment horizontal="distributed" vertical="distributed"/>
    </xf>
    <xf numFmtId="0" fontId="7" fillId="17" borderId="0" xfId="0" applyFont="1" applyFill="1" applyBorder="1" applyAlignment="1">
      <alignment/>
    </xf>
    <xf numFmtId="0" fontId="0" fillId="17" borderId="0" xfId="0" applyFill="1" applyBorder="1" applyAlignment="1">
      <alignment horizontal="left"/>
    </xf>
    <xf numFmtId="0" fontId="32" fillId="0" borderId="0" xfId="0" applyFont="1" applyAlignment="1">
      <alignment horizontal="left" vertical="center"/>
    </xf>
    <xf numFmtId="0" fontId="0" fillId="0" borderId="0" xfId="0" applyFont="1" applyFill="1" applyAlignment="1">
      <alignment horizontal="left" vertical="center"/>
    </xf>
    <xf numFmtId="38" fontId="25" fillId="0" borderId="28" xfId="0" applyNumberFormat="1" applyFont="1" applyFill="1" applyBorder="1" applyAlignment="1">
      <alignment horizontal="center" vertical="center"/>
    </xf>
    <xf numFmtId="38" fontId="25" fillId="0" borderId="29" xfId="0" applyNumberFormat="1" applyFont="1" applyFill="1" applyBorder="1" applyAlignment="1">
      <alignment horizontal="center" vertical="center"/>
    </xf>
    <xf numFmtId="38" fontId="25" fillId="0" borderId="30" xfId="0" applyNumberFormat="1" applyFont="1" applyFill="1" applyBorder="1" applyAlignment="1">
      <alignment horizontal="center" vertical="center"/>
    </xf>
    <xf numFmtId="38" fontId="25" fillId="0" borderId="33" xfId="0" applyNumberFormat="1" applyFont="1" applyFill="1" applyBorder="1" applyAlignment="1">
      <alignment horizontal="center" vertical="center"/>
    </xf>
    <xf numFmtId="38" fontId="25" fillId="0" borderId="26" xfId="0" applyNumberFormat="1" applyFont="1" applyFill="1" applyBorder="1" applyAlignment="1">
      <alignment horizontal="center" vertical="center"/>
    </xf>
    <xf numFmtId="0" fontId="17" fillId="0" borderId="0" xfId="0" applyFont="1" applyAlignment="1">
      <alignment horizontal="left" vertical="center"/>
    </xf>
    <xf numFmtId="0" fontId="32" fillId="0" borderId="0" xfId="0" applyFont="1" applyAlignment="1">
      <alignment horizontal="left"/>
    </xf>
    <xf numFmtId="0" fontId="0" fillId="0" borderId="0" xfId="0" applyFont="1" applyFill="1" applyAlignment="1">
      <alignment horizontal="left" vertical="top"/>
    </xf>
    <xf numFmtId="0" fontId="17" fillId="0" borderId="0" xfId="0" applyFont="1" applyBorder="1" applyAlignment="1">
      <alignment vertical="center"/>
    </xf>
    <xf numFmtId="0" fontId="0" fillId="0" borderId="0" xfId="0" applyAlignment="1">
      <alignment horizontal="right"/>
    </xf>
    <xf numFmtId="0" fontId="0" fillId="0" borderId="0" xfId="0" applyFill="1" applyAlignment="1">
      <alignment horizontal="right"/>
    </xf>
    <xf numFmtId="38" fontId="5" fillId="0" borderId="48" xfId="49" applyFont="1" applyBorder="1" applyAlignment="1">
      <alignment horizontal="center" vertical="center"/>
    </xf>
    <xf numFmtId="38" fontId="5" fillId="0" borderId="13" xfId="49" applyFont="1" applyBorder="1" applyAlignment="1">
      <alignment horizontal="center" vertical="center"/>
    </xf>
    <xf numFmtId="38" fontId="5" fillId="0" borderId="49" xfId="49" applyFont="1" applyBorder="1" applyAlignment="1">
      <alignment horizontal="center" vertical="center"/>
    </xf>
    <xf numFmtId="0" fontId="17" fillId="0" borderId="50" xfId="0" applyFont="1" applyBorder="1" applyAlignment="1">
      <alignment horizontal="center" vertical="center"/>
    </xf>
    <xf numFmtId="38" fontId="5" fillId="0" borderId="51" xfId="49" applyFont="1" applyBorder="1" applyAlignment="1">
      <alignment horizontal="center" vertical="center"/>
    </xf>
    <xf numFmtId="38" fontId="5" fillId="0" borderId="39" xfId="49" applyFont="1" applyBorder="1" applyAlignment="1">
      <alignment horizontal="center" vertical="center"/>
    </xf>
    <xf numFmtId="178" fontId="23" fillId="0" borderId="17" xfId="42" applyNumberFormat="1" applyFont="1" applyFill="1" applyBorder="1" applyAlignment="1">
      <alignment horizontal="center" vertical="center"/>
    </xf>
    <xf numFmtId="0" fontId="0" fillId="17" borderId="0" xfId="0" applyFill="1" applyBorder="1" applyAlignment="1">
      <alignment vertical="center"/>
    </xf>
    <xf numFmtId="38" fontId="0" fillId="0" borderId="52" xfId="49" applyFont="1" applyFill="1" applyBorder="1" applyAlignment="1">
      <alignment horizontal="center" vertical="center"/>
    </xf>
    <xf numFmtId="0" fontId="0" fillId="17" borderId="0" xfId="0" applyFill="1" applyBorder="1" applyAlignment="1">
      <alignment horizontal="center"/>
    </xf>
    <xf numFmtId="178" fontId="23" fillId="0" borderId="25" xfId="0" applyNumberFormat="1" applyFont="1" applyFill="1" applyBorder="1" applyAlignment="1">
      <alignment horizontal="center" vertical="center"/>
    </xf>
    <xf numFmtId="38" fontId="23" fillId="17" borderId="11" xfId="49" applyFont="1" applyFill="1" applyBorder="1" applyAlignment="1">
      <alignment horizontal="center" vertical="center"/>
    </xf>
    <xf numFmtId="0" fontId="23" fillId="17" borderId="16" xfId="0" applyFont="1" applyFill="1" applyBorder="1" applyAlignment="1">
      <alignment horizontal="center" vertical="center"/>
    </xf>
    <xf numFmtId="0" fontId="23" fillId="17" borderId="53" xfId="0" applyFont="1" applyFill="1" applyBorder="1" applyAlignment="1">
      <alignment horizontal="left" vertical="center" indent="1" shrinkToFit="1"/>
    </xf>
    <xf numFmtId="0" fontId="23" fillId="17" borderId="20" xfId="0" applyFont="1" applyFill="1" applyBorder="1" applyAlignment="1">
      <alignment horizontal="left" vertical="center" indent="1" shrinkToFit="1"/>
    </xf>
    <xf numFmtId="0" fontId="23" fillId="0" borderId="20" xfId="0" applyFont="1" applyFill="1" applyBorder="1" applyAlignment="1">
      <alignment horizontal="left" vertical="center" indent="1" shrinkToFit="1"/>
    </xf>
    <xf numFmtId="0" fontId="23" fillId="0" borderId="53" xfId="0" applyFont="1" applyFill="1" applyBorder="1" applyAlignment="1">
      <alignment horizontal="left" vertical="center" indent="1" shrinkToFit="1"/>
    </xf>
    <xf numFmtId="0" fontId="24" fillId="0" borderId="27" xfId="0" applyFont="1" applyBorder="1" applyAlignment="1">
      <alignment horizontal="center" vertical="center"/>
    </xf>
    <xf numFmtId="178" fontId="23" fillId="0" borderId="29" xfId="42" applyNumberFormat="1" applyFont="1" applyFill="1" applyBorder="1" applyAlignment="1">
      <alignment horizontal="center" vertical="center"/>
    </xf>
    <xf numFmtId="178" fontId="24" fillId="0" borderId="26" xfId="0" applyNumberFormat="1" applyFont="1" applyBorder="1" applyAlignment="1">
      <alignment horizontal="center" vertical="center"/>
    </xf>
    <xf numFmtId="38" fontId="23" fillId="17" borderId="14" xfId="49" applyFont="1" applyFill="1" applyBorder="1" applyAlignment="1">
      <alignment horizontal="center" vertical="center"/>
    </xf>
    <xf numFmtId="38" fontId="23" fillId="0" borderId="18" xfId="49" applyFont="1" applyFill="1" applyBorder="1" applyAlignment="1">
      <alignment horizontal="right" vertical="center"/>
    </xf>
    <xf numFmtId="38" fontId="23" fillId="17" borderId="54" xfId="49" applyFont="1" applyFill="1" applyBorder="1" applyAlignment="1">
      <alignment horizontal="center" vertical="center"/>
    </xf>
    <xf numFmtId="38" fontId="33" fillId="17" borderId="55" xfId="49" applyFont="1" applyFill="1" applyBorder="1" applyAlignment="1">
      <alignment horizontal="center" vertical="center" wrapText="1"/>
    </xf>
    <xf numFmtId="38" fontId="23" fillId="0" borderId="28" xfId="49" applyFont="1" applyFill="1" applyBorder="1" applyAlignment="1">
      <alignment horizontal="right" vertical="center"/>
    </xf>
    <xf numFmtId="38" fontId="23" fillId="17" borderId="15" xfId="49" applyFont="1" applyFill="1" applyBorder="1" applyAlignment="1">
      <alignment horizontal="center" vertical="center"/>
    </xf>
    <xf numFmtId="38" fontId="23" fillId="17" borderId="16" xfId="49" applyFont="1" applyFill="1" applyBorder="1" applyAlignment="1">
      <alignment horizontal="center" vertical="center"/>
    </xf>
    <xf numFmtId="38" fontId="23" fillId="0" borderId="32" xfId="49" applyFont="1" applyFill="1" applyBorder="1" applyAlignment="1">
      <alignment horizontal="right" vertical="center"/>
    </xf>
    <xf numFmtId="178" fontId="23" fillId="0" borderId="25" xfId="42" applyNumberFormat="1" applyFont="1" applyFill="1" applyBorder="1" applyAlignment="1">
      <alignment horizontal="center" vertical="center"/>
    </xf>
    <xf numFmtId="38" fontId="24" fillId="0" borderId="33" xfId="0" applyNumberFormat="1" applyFont="1" applyBorder="1" applyAlignment="1">
      <alignment horizontal="right" vertical="center"/>
    </xf>
    <xf numFmtId="178" fontId="24" fillId="0" borderId="26" xfId="42" applyNumberFormat="1" applyFont="1" applyBorder="1" applyAlignment="1">
      <alignment horizontal="center" vertical="center"/>
    </xf>
    <xf numFmtId="38" fontId="23" fillId="17" borderId="12" xfId="49" applyFont="1" applyFill="1" applyBorder="1" applyAlignment="1">
      <alignment horizontal="center" vertical="center"/>
    </xf>
    <xf numFmtId="178" fontId="23" fillId="0" borderId="21" xfId="42" applyNumberFormat="1" applyFont="1" applyFill="1" applyBorder="1" applyAlignment="1">
      <alignment horizontal="center" vertical="center"/>
    </xf>
    <xf numFmtId="178" fontId="24" fillId="0" borderId="30" xfId="42" applyNumberFormat="1" applyFont="1" applyBorder="1" applyAlignment="1">
      <alignment horizontal="center" vertical="center"/>
    </xf>
    <xf numFmtId="38" fontId="24" fillId="0" borderId="28" xfId="49" applyFont="1" applyBorder="1" applyAlignment="1">
      <alignment horizontal="right" vertical="center"/>
    </xf>
    <xf numFmtId="178" fontId="23" fillId="0" borderId="56" xfId="42" applyNumberFormat="1" applyFont="1" applyFill="1" applyBorder="1" applyAlignment="1">
      <alignment horizontal="center" vertical="center"/>
    </xf>
    <xf numFmtId="178" fontId="23" fillId="0" borderId="27" xfId="42" applyNumberFormat="1" applyFont="1" applyFill="1" applyBorder="1" applyAlignment="1">
      <alignment horizontal="center" vertical="center"/>
    </xf>
    <xf numFmtId="38" fontId="23" fillId="0" borderId="33" xfId="49" applyFont="1" applyFill="1" applyBorder="1" applyAlignment="1">
      <alignment horizontal="right" vertical="center"/>
    </xf>
    <xf numFmtId="0" fontId="23" fillId="0" borderId="54" xfId="0" applyFont="1" applyFill="1" applyBorder="1" applyAlignment="1">
      <alignment horizontal="left" vertical="center" indent="1" shrinkToFit="1"/>
    </xf>
    <xf numFmtId="38" fontId="23" fillId="0" borderId="54" xfId="49" applyFont="1" applyFill="1" applyBorder="1" applyAlignment="1">
      <alignment horizontal="right" vertical="center"/>
    </xf>
    <xf numFmtId="38" fontId="23" fillId="0" borderId="57" xfId="49" applyFont="1" applyFill="1" applyBorder="1" applyAlignment="1">
      <alignment horizontal="right" vertical="center"/>
    </xf>
    <xf numFmtId="178" fontId="23" fillId="0" borderId="58" xfId="42" applyNumberFormat="1" applyFont="1" applyFill="1" applyBorder="1" applyAlignment="1">
      <alignment horizontal="center" vertical="center"/>
    </xf>
    <xf numFmtId="178" fontId="23" fillId="0" borderId="59" xfId="42" applyNumberFormat="1" applyFont="1" applyFill="1" applyBorder="1" applyAlignment="1">
      <alignment horizontal="center" vertical="center"/>
    </xf>
    <xf numFmtId="38" fontId="23" fillId="0" borderId="60" xfId="49" applyFont="1" applyFill="1" applyBorder="1" applyAlignment="1">
      <alignment horizontal="right" vertical="center"/>
    </xf>
    <xf numFmtId="178" fontId="23" fillId="0" borderId="61" xfId="42" applyNumberFormat="1" applyFont="1" applyFill="1" applyBorder="1" applyAlignment="1">
      <alignment horizontal="center" vertical="center"/>
    </xf>
    <xf numFmtId="178" fontId="23" fillId="0" borderId="54" xfId="42" applyNumberFormat="1" applyFont="1" applyFill="1" applyBorder="1" applyAlignment="1">
      <alignment horizontal="center" vertical="center"/>
    </xf>
    <xf numFmtId="0" fontId="0"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1" xfId="0" applyFont="1" applyBorder="1" applyAlignment="1">
      <alignment horizontal="center" vertical="center" wrapText="1"/>
    </xf>
    <xf numFmtId="0" fontId="0" fillId="0" borderId="56" xfId="0" applyFont="1" applyFill="1" applyBorder="1" applyAlignment="1">
      <alignment vertical="center" shrinkToFit="1"/>
    </xf>
    <xf numFmtId="38" fontId="13" fillId="0" borderId="62" xfId="0" applyNumberFormat="1" applyFont="1" applyFill="1" applyBorder="1" applyAlignment="1">
      <alignment horizontal="center" vertical="center"/>
    </xf>
    <xf numFmtId="38" fontId="13" fillId="0" borderId="31" xfId="0" applyNumberFormat="1" applyFont="1" applyFill="1" applyBorder="1" applyAlignment="1">
      <alignment horizontal="center" vertical="center"/>
    </xf>
    <xf numFmtId="38" fontId="0" fillId="0" borderId="63" xfId="49" applyFont="1" applyBorder="1" applyAlignment="1">
      <alignment vertical="center"/>
    </xf>
    <xf numFmtId="0" fontId="0" fillId="0" borderId="20" xfId="0" applyFont="1" applyFill="1" applyBorder="1" applyAlignment="1">
      <alignment vertical="center" shrinkToFit="1"/>
    </xf>
    <xf numFmtId="38" fontId="13" fillId="0" borderId="32" xfId="0" applyNumberFormat="1" applyFont="1" applyFill="1" applyBorder="1" applyAlignment="1">
      <alignment horizontal="center" vertical="center"/>
    </xf>
    <xf numFmtId="38" fontId="0" fillId="0" borderId="64" xfId="49" applyFont="1" applyBorder="1" applyAlignment="1">
      <alignment vertical="center"/>
    </xf>
    <xf numFmtId="38" fontId="0" fillId="0" borderId="64" xfId="49" applyFont="1" applyFill="1" applyBorder="1" applyAlignment="1">
      <alignment vertical="center"/>
    </xf>
    <xf numFmtId="0" fontId="0" fillId="0" borderId="20" xfId="0" applyFill="1" applyBorder="1" applyAlignment="1">
      <alignment vertical="center" shrinkToFit="1"/>
    </xf>
    <xf numFmtId="38" fontId="0" fillId="0" borderId="17"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52" xfId="49" applyFont="1" applyFill="1" applyBorder="1" applyAlignment="1">
      <alignment horizontal="center" vertical="center"/>
    </xf>
    <xf numFmtId="0" fontId="0" fillId="0" borderId="17" xfId="0" applyBorder="1" applyAlignment="1">
      <alignment horizontal="center" vertical="center"/>
    </xf>
    <xf numFmtId="38" fontId="13" fillId="0" borderId="65" xfId="0" applyNumberFormat="1" applyFont="1" applyFill="1" applyBorder="1" applyAlignment="1">
      <alignment horizontal="center" vertical="center"/>
    </xf>
    <xf numFmtId="38" fontId="0" fillId="0" borderId="66" xfId="49" applyFont="1" applyBorder="1" applyAlignment="1">
      <alignment vertical="center"/>
    </xf>
    <xf numFmtId="38" fontId="0" fillId="0" borderId="45" xfId="49" applyFont="1" applyBorder="1" applyAlignment="1">
      <alignment horizontal="center" vertical="center"/>
    </xf>
    <xf numFmtId="38" fontId="0" fillId="0" borderId="67" xfId="49" applyFont="1" applyBorder="1" applyAlignment="1">
      <alignment horizontal="center" vertical="center"/>
    </xf>
    <xf numFmtId="38" fontId="13" fillId="0" borderId="45" xfId="49" applyFont="1" applyBorder="1" applyAlignment="1">
      <alignment horizontal="center" vertical="center"/>
    </xf>
    <xf numFmtId="38" fontId="13" fillId="0" borderId="33" xfId="49" applyFont="1" applyBorder="1" applyAlignment="1">
      <alignment horizontal="center" vertical="center"/>
    </xf>
    <xf numFmtId="0" fontId="0" fillId="0" borderId="0" xfId="0" applyAlignment="1">
      <alignment vertical="center" shrinkToFit="1"/>
    </xf>
    <xf numFmtId="0" fontId="17" fillId="0" borderId="0" xfId="0" applyFont="1" applyBorder="1" applyAlignment="1">
      <alignment horizontal="left" vertical="center"/>
    </xf>
    <xf numFmtId="0" fontId="0" fillId="0" borderId="0" xfId="0" applyAlignment="1">
      <alignment horizontal="right" shrinkToFit="1"/>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38" fontId="0" fillId="0" borderId="34" xfId="49" applyFont="1" applyFill="1" applyBorder="1" applyAlignment="1">
      <alignment horizontal="right" vertical="center" shrinkToFit="1"/>
    </xf>
    <xf numFmtId="38" fontId="0" fillId="0" borderId="19" xfId="49" applyFont="1" applyFill="1" applyBorder="1" applyAlignment="1">
      <alignment horizontal="right" vertical="center" shrinkToFit="1"/>
    </xf>
    <xf numFmtId="178" fontId="0" fillId="0" borderId="68" xfId="42" applyNumberFormat="1" applyFont="1" applyFill="1" applyBorder="1" applyAlignment="1">
      <alignment horizontal="right" vertical="center" shrinkToFit="1"/>
    </xf>
    <xf numFmtId="178" fontId="0" fillId="0" borderId="69" xfId="42" applyNumberFormat="1" applyFont="1" applyFill="1" applyBorder="1" applyAlignment="1">
      <alignment horizontal="right" vertical="center" shrinkToFit="1"/>
    </xf>
    <xf numFmtId="178" fontId="0" fillId="0" borderId="54" xfId="42" applyNumberFormat="1" applyFont="1" applyFill="1" applyBorder="1" applyAlignment="1">
      <alignment horizontal="center" vertical="center" shrinkToFit="1"/>
    </xf>
    <xf numFmtId="38" fontId="0" fillId="0" borderId="56" xfId="49" applyFont="1" applyFill="1" applyBorder="1" applyAlignment="1">
      <alignment horizontal="right" vertical="center" shrinkToFit="1"/>
    </xf>
    <xf numFmtId="178" fontId="0" fillId="0" borderId="19" xfId="42" applyNumberFormat="1" applyFont="1" applyFill="1" applyBorder="1" applyAlignment="1">
      <alignment horizontal="right" vertical="center" shrinkToFit="1"/>
    </xf>
    <xf numFmtId="178" fontId="0" fillId="0" borderId="19" xfId="42" applyNumberFormat="1" applyFont="1" applyFill="1" applyBorder="1" applyAlignment="1">
      <alignment horizontal="center" vertical="center" shrinkToFit="1"/>
    </xf>
    <xf numFmtId="0" fontId="0" fillId="0" borderId="68" xfId="0" applyFill="1" applyBorder="1" applyAlignment="1">
      <alignment horizontal="center" shrinkToFit="1"/>
    </xf>
    <xf numFmtId="0" fontId="0" fillId="0" borderId="53" xfId="0" applyFont="1" applyFill="1" applyBorder="1" applyAlignment="1">
      <alignment vertical="center" shrinkToFit="1"/>
    </xf>
    <xf numFmtId="178" fontId="0" fillId="0" borderId="21" xfId="42" applyNumberFormat="1" applyFont="1" applyFill="1" applyBorder="1" applyAlignment="1">
      <alignment horizontal="right" vertical="center" shrinkToFit="1"/>
    </xf>
    <xf numFmtId="178" fontId="0" fillId="0" borderId="56" xfId="42" applyNumberFormat="1" applyFont="1" applyFill="1" applyBorder="1" applyAlignment="1">
      <alignment horizontal="center" vertical="center" shrinkToFit="1"/>
    </xf>
    <xf numFmtId="38" fontId="0" fillId="0" borderId="18" xfId="49" applyFont="1" applyFill="1" applyBorder="1" applyAlignment="1">
      <alignment horizontal="right" vertical="center" shrinkToFit="1"/>
    </xf>
    <xf numFmtId="38" fontId="0" fillId="0" borderId="17" xfId="49" applyFont="1" applyFill="1" applyBorder="1" applyAlignment="1">
      <alignment horizontal="right" vertical="center" shrinkToFit="1"/>
    </xf>
    <xf numFmtId="178" fontId="0" fillId="0" borderId="25" xfId="42" applyNumberFormat="1" applyFont="1" applyFill="1" applyBorder="1" applyAlignment="1">
      <alignment horizontal="right" vertical="center" shrinkToFit="1"/>
    </xf>
    <xf numFmtId="38" fontId="0" fillId="0" borderId="20" xfId="49" applyFont="1" applyFill="1" applyBorder="1" applyAlignment="1">
      <alignment horizontal="right" vertical="center" shrinkToFit="1"/>
    </xf>
    <xf numFmtId="178" fontId="0" fillId="0" borderId="17" xfId="42" applyNumberFormat="1" applyFont="1" applyFill="1" applyBorder="1" applyAlignment="1">
      <alignment horizontal="center" vertical="center" shrinkToFit="1"/>
    </xf>
    <xf numFmtId="38" fontId="0" fillId="0" borderId="17" xfId="49" applyFont="1" applyFill="1" applyBorder="1" applyAlignment="1">
      <alignment horizontal="right" vertical="center" shrinkToFit="1"/>
    </xf>
    <xf numFmtId="0" fontId="0" fillId="0" borderId="70" xfId="0" applyFill="1" applyBorder="1" applyAlignment="1">
      <alignment horizontal="center" shrinkToFit="1"/>
    </xf>
    <xf numFmtId="0" fontId="0" fillId="0" borderId="27" xfId="0" applyFont="1" applyBorder="1" applyAlignment="1">
      <alignment vertical="center" shrinkToFit="1"/>
    </xf>
    <xf numFmtId="38" fontId="0" fillId="0" borderId="28" xfId="49" applyFont="1" applyBorder="1" applyAlignment="1">
      <alignment horizontal="right" vertical="center" shrinkToFit="1"/>
    </xf>
    <xf numFmtId="38" fontId="0" fillId="0" borderId="29" xfId="49" applyFont="1" applyBorder="1" applyAlignment="1">
      <alignment horizontal="right" vertical="center" shrinkToFit="1"/>
    </xf>
    <xf numFmtId="178" fontId="0" fillId="0" borderId="71" xfId="42" applyNumberFormat="1" applyFont="1" applyBorder="1" applyAlignment="1">
      <alignment horizontal="right" vertical="center" shrinkToFit="1"/>
    </xf>
    <xf numFmtId="178" fontId="0" fillId="0" borderId="67" xfId="42" applyNumberFormat="1" applyFont="1" applyBorder="1" applyAlignment="1">
      <alignment horizontal="right" vertical="center" shrinkToFit="1"/>
    </xf>
    <xf numFmtId="178" fontId="0" fillId="0" borderId="27" xfId="42" applyNumberFormat="1" applyFont="1" applyFill="1" applyBorder="1" applyAlignment="1">
      <alignment horizontal="center" vertical="center" shrinkToFit="1"/>
    </xf>
    <xf numFmtId="38" fontId="0" fillId="0" borderId="27" xfId="49" applyFont="1" applyBorder="1" applyAlignment="1">
      <alignment horizontal="right" vertical="center" shrinkToFit="1"/>
    </xf>
    <xf numFmtId="178" fontId="0" fillId="0" borderId="29" xfId="42" applyNumberFormat="1" applyFont="1" applyBorder="1" applyAlignment="1">
      <alignment horizontal="right" vertical="center" shrinkToFit="1"/>
    </xf>
    <xf numFmtId="178" fontId="0" fillId="0" borderId="28" xfId="42" applyNumberFormat="1" applyFont="1" applyBorder="1" applyAlignment="1">
      <alignment horizontal="center" vertical="center" shrinkToFit="1"/>
    </xf>
    <xf numFmtId="0" fontId="0" fillId="0" borderId="26" xfId="0" applyBorder="1" applyAlignment="1">
      <alignment horizontal="distributed" shrinkToFit="1"/>
    </xf>
    <xf numFmtId="38" fontId="23" fillId="0" borderId="21" xfId="49" applyFont="1" applyFill="1" applyBorder="1" applyAlignment="1">
      <alignment horizontal="center" vertical="center" wrapText="1"/>
    </xf>
    <xf numFmtId="0" fontId="14" fillId="0" borderId="20" xfId="0" applyFont="1" applyFill="1" applyBorder="1" applyAlignment="1">
      <alignment horizontal="left" vertical="center" indent="1"/>
    </xf>
    <xf numFmtId="38" fontId="0" fillId="0" borderId="32" xfId="49" applyFill="1" applyBorder="1" applyAlignment="1">
      <alignment horizontal="right" vertical="center"/>
    </xf>
    <xf numFmtId="38" fontId="0" fillId="0" borderId="25" xfId="49" applyFill="1" applyBorder="1" applyAlignment="1">
      <alignment horizontal="right" vertical="center"/>
    </xf>
    <xf numFmtId="10" fontId="0" fillId="0" borderId="18" xfId="42" applyNumberFormat="1" applyFill="1" applyBorder="1" applyAlignment="1">
      <alignment horizontal="right" vertical="center"/>
    </xf>
    <xf numFmtId="10" fontId="0" fillId="0" borderId="17" xfId="42" applyNumberFormat="1" applyFill="1" applyBorder="1" applyAlignment="1">
      <alignment horizontal="right" vertical="center"/>
    </xf>
    <xf numFmtId="10" fontId="0" fillId="0" borderId="21" xfId="42" applyNumberFormat="1" applyFill="1" applyBorder="1" applyAlignment="1">
      <alignment horizontal="right" vertical="center"/>
    </xf>
    <xf numFmtId="10" fontId="0" fillId="0" borderId="25" xfId="42" applyNumberFormat="1" applyFill="1" applyBorder="1" applyAlignment="1">
      <alignment horizontal="right" vertical="center"/>
    </xf>
    <xf numFmtId="0" fontId="0" fillId="0" borderId="72" xfId="0" applyFont="1" applyFill="1" applyBorder="1" applyAlignment="1">
      <alignment horizontal="distributed" vertical="distributed"/>
    </xf>
    <xf numFmtId="0" fontId="17" fillId="0" borderId="28" xfId="0" applyFont="1" applyFill="1" applyBorder="1" applyAlignment="1">
      <alignment horizontal="distributed" vertical="distributed"/>
    </xf>
    <xf numFmtId="0" fontId="17" fillId="0" borderId="29" xfId="0" applyFont="1" applyFill="1" applyBorder="1" applyAlignment="1">
      <alignment horizontal="distributed" vertical="distributed"/>
    </xf>
    <xf numFmtId="0" fontId="17" fillId="0" borderId="29" xfId="0" applyFont="1" applyFill="1" applyBorder="1" applyAlignment="1">
      <alignment horizontal="center" vertical="distributed"/>
    </xf>
    <xf numFmtId="38" fontId="17" fillId="0" borderId="29" xfId="0" applyNumberFormat="1" applyFont="1" applyFill="1" applyBorder="1" applyAlignment="1">
      <alignment horizontal="center" vertical="center"/>
    </xf>
    <xf numFmtId="10" fontId="17" fillId="0" borderId="29" xfId="42" applyNumberFormat="1" applyFont="1" applyFill="1" applyBorder="1" applyAlignment="1">
      <alignment horizontal="center" vertical="center"/>
    </xf>
    <xf numFmtId="0" fontId="0" fillId="0" borderId="56" xfId="0" applyFont="1" applyFill="1" applyBorder="1" applyAlignment="1">
      <alignment horizontal="left" vertical="center" indent="1" shrinkToFit="1"/>
    </xf>
    <xf numFmtId="0" fontId="0" fillId="0" borderId="10" xfId="0" applyFont="1" applyFill="1" applyBorder="1" applyAlignment="1">
      <alignment horizontal="center" vertical="center"/>
    </xf>
    <xf numFmtId="0" fontId="34" fillId="0" borderId="0" xfId="0" applyFont="1" applyAlignment="1">
      <alignment vertical="center"/>
    </xf>
    <xf numFmtId="0" fontId="17" fillId="0" borderId="14" xfId="0" applyFont="1" applyBorder="1" applyAlignment="1">
      <alignment horizontal="left" vertical="center" wrapText="1"/>
    </xf>
    <xf numFmtId="0" fontId="0" fillId="0" borderId="73" xfId="0" applyBorder="1" applyAlignment="1">
      <alignment horizontal="center" vertical="center" shrinkToFit="1"/>
    </xf>
    <xf numFmtId="0" fontId="17" fillId="0" borderId="11" xfId="0" applyFont="1" applyBorder="1" applyAlignment="1">
      <alignment horizontal="center" vertical="center" shrinkToFit="1"/>
    </xf>
    <xf numFmtId="0" fontId="17" fillId="0" borderId="48" xfId="0" applyFont="1" applyBorder="1" applyAlignment="1">
      <alignment horizontal="center" vertical="center"/>
    </xf>
    <xf numFmtId="38" fontId="23" fillId="0" borderId="20" xfId="49" applyFont="1" applyFill="1" applyBorder="1" applyAlignment="1">
      <alignment horizontal="right" vertical="center"/>
    </xf>
    <xf numFmtId="10" fontId="0" fillId="0" borderId="17" xfId="42" applyNumberFormat="1" applyFont="1" applyFill="1" applyBorder="1" applyAlignment="1">
      <alignment horizontal="right" vertical="center"/>
    </xf>
    <xf numFmtId="10" fontId="0" fillId="0" borderId="21" xfId="42" applyNumberFormat="1" applyFont="1" applyFill="1" applyBorder="1" applyAlignment="1">
      <alignment horizontal="right" vertical="center"/>
    </xf>
    <xf numFmtId="10" fontId="0" fillId="0" borderId="25" xfId="42" applyNumberFormat="1" applyFont="1" applyFill="1" applyBorder="1" applyAlignment="1">
      <alignment horizontal="right" vertical="center"/>
    </xf>
    <xf numFmtId="0" fontId="5" fillId="0" borderId="35" xfId="0" applyFont="1" applyBorder="1" applyAlignment="1">
      <alignment horizontal="left" vertical="center" wrapText="1"/>
    </xf>
    <xf numFmtId="0" fontId="5" fillId="0" borderId="74" xfId="0" applyFont="1" applyBorder="1" applyAlignment="1">
      <alignment horizontal="left" vertical="center" wrapText="1"/>
    </xf>
    <xf numFmtId="0" fontId="5" fillId="0" borderId="36" xfId="0" applyFont="1" applyBorder="1" applyAlignment="1">
      <alignment horizontal="left" vertical="center" wrapText="1"/>
    </xf>
    <xf numFmtId="0" fontId="5" fillId="0" borderId="51" xfId="0" applyFont="1" applyBorder="1" applyAlignment="1">
      <alignment horizontal="left" vertical="center" wrapText="1"/>
    </xf>
    <xf numFmtId="38" fontId="23" fillId="0" borderId="27" xfId="49" applyFont="1" applyFill="1" applyBorder="1" applyAlignment="1">
      <alignment horizontal="right" vertical="center"/>
    </xf>
    <xf numFmtId="38" fontId="0" fillId="0" borderId="32" xfId="49" applyFont="1" applyFill="1" applyBorder="1" applyAlignment="1">
      <alignment horizontal="right" vertical="center"/>
    </xf>
    <xf numFmtId="0" fontId="24" fillId="0" borderId="20" xfId="0" applyFont="1" applyFill="1" applyBorder="1" applyAlignment="1">
      <alignment horizontal="left" vertical="center" indent="1" shrinkToFit="1"/>
    </xf>
    <xf numFmtId="38" fontId="23" fillId="0" borderId="20" xfId="49" applyFont="1" applyFill="1" applyBorder="1" applyAlignment="1">
      <alignment horizontal="center" vertical="center"/>
    </xf>
    <xf numFmtId="0" fontId="23" fillId="0" borderId="32" xfId="0" applyFont="1" applyFill="1" applyBorder="1" applyAlignment="1">
      <alignment horizontal="center" vertical="center"/>
    </xf>
    <xf numFmtId="0" fontId="23" fillId="0" borderId="17" xfId="0" applyFont="1" applyFill="1" applyBorder="1" applyAlignment="1">
      <alignment horizontal="center" vertical="center"/>
    </xf>
    <xf numFmtId="10" fontId="0" fillId="0" borderId="25" xfId="42" applyNumberFormat="1" applyFont="1" applyFill="1" applyBorder="1" applyAlignment="1">
      <alignment horizontal="right" vertical="center"/>
    </xf>
    <xf numFmtId="0" fontId="0" fillId="0" borderId="20" xfId="0" applyFill="1" applyBorder="1" applyAlignment="1">
      <alignment horizontal="left" vertical="center" indent="1"/>
    </xf>
    <xf numFmtId="0" fontId="0" fillId="0" borderId="23" xfId="0" applyFill="1" applyBorder="1" applyAlignment="1">
      <alignment horizontal="left" vertical="center" indent="1" shrinkToFit="1"/>
    </xf>
    <xf numFmtId="38" fontId="13" fillId="0" borderId="18" xfId="49" applyFont="1" applyFill="1" applyBorder="1" applyAlignment="1">
      <alignment horizontal="center" vertical="center"/>
    </xf>
    <xf numFmtId="38" fontId="13" fillId="0" borderId="17" xfId="49" applyFont="1" applyFill="1" applyBorder="1" applyAlignment="1">
      <alignment horizontal="center" vertical="center"/>
    </xf>
    <xf numFmtId="38" fontId="13" fillId="0" borderId="21" xfId="49" applyFont="1" applyFill="1" applyBorder="1" applyAlignment="1">
      <alignment horizontal="center" vertical="center"/>
    </xf>
    <xf numFmtId="38" fontId="13" fillId="0" borderId="32" xfId="49" applyFont="1" applyFill="1" applyBorder="1" applyAlignment="1">
      <alignment horizontal="center" vertical="center"/>
    </xf>
    <xf numFmtId="38" fontId="13" fillId="0" borderId="25" xfId="49" applyFont="1" applyFill="1" applyBorder="1" applyAlignment="1">
      <alignment horizontal="center" vertical="center"/>
    </xf>
    <xf numFmtId="10" fontId="23" fillId="0" borderId="32" xfId="0" applyNumberFormat="1" applyFont="1" applyFill="1" applyBorder="1" applyAlignment="1">
      <alignment horizontal="center" vertical="center" wrapText="1"/>
    </xf>
    <xf numFmtId="10" fontId="23" fillId="0" borderId="17" xfId="0" applyNumberFormat="1" applyFont="1" applyFill="1" applyBorder="1" applyAlignment="1">
      <alignment horizontal="center" vertical="center" wrapText="1"/>
    </xf>
    <xf numFmtId="178" fontId="23" fillId="0" borderId="17" xfId="0" applyNumberFormat="1" applyFont="1" applyFill="1" applyBorder="1" applyAlignment="1">
      <alignment horizontal="center" vertical="center" wrapText="1"/>
    </xf>
    <xf numFmtId="178" fontId="23" fillId="0" borderId="25" xfId="0" applyNumberFormat="1" applyFont="1" applyFill="1" applyBorder="1" applyAlignment="1">
      <alignment horizontal="center" vertical="center" wrapText="1"/>
    </xf>
    <xf numFmtId="38" fontId="23" fillId="0" borderId="32" xfId="49" applyFont="1" applyFill="1" applyBorder="1" applyAlignment="1">
      <alignment horizontal="center" vertical="center"/>
    </xf>
    <xf numFmtId="38" fontId="23" fillId="0" borderId="17" xfId="49" applyFont="1" applyFill="1" applyBorder="1" applyAlignment="1">
      <alignment horizontal="center" vertical="center"/>
    </xf>
    <xf numFmtId="38" fontId="23" fillId="0" borderId="25" xfId="49" applyFont="1" applyFill="1" applyBorder="1" applyAlignment="1">
      <alignment horizontal="center" vertical="center"/>
    </xf>
    <xf numFmtId="38" fontId="23" fillId="0" borderId="18" xfId="49" applyFont="1" applyFill="1" applyBorder="1" applyAlignment="1">
      <alignment horizontal="center" vertical="center"/>
    </xf>
    <xf numFmtId="178" fontId="23" fillId="0" borderId="20" xfId="42" applyNumberFormat="1" applyFont="1" applyFill="1" applyBorder="1" applyAlignment="1">
      <alignment horizontal="center" vertical="center"/>
    </xf>
    <xf numFmtId="38" fontId="30" fillId="0" borderId="25" xfId="49" applyFont="1" applyFill="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xf>
    <xf numFmtId="38" fontId="0" fillId="0" borderId="32" xfId="49" applyFont="1" applyFill="1" applyBorder="1" applyAlignment="1">
      <alignment horizontal="right" vertical="center"/>
    </xf>
    <xf numFmtId="38" fontId="0" fillId="0" borderId="17"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17" xfId="49" applyFill="1" applyBorder="1" applyAlignment="1">
      <alignment horizontal="right" vertical="center"/>
    </xf>
    <xf numFmtId="38" fontId="0" fillId="0" borderId="73" xfId="49" applyFill="1" applyBorder="1" applyAlignment="1">
      <alignment horizontal="right" vertical="center"/>
    </xf>
    <xf numFmtId="38" fontId="0" fillId="0" borderId="64" xfId="49" applyFill="1" applyBorder="1" applyAlignment="1">
      <alignment horizontal="right" vertical="center"/>
    </xf>
    <xf numFmtId="38" fontId="0" fillId="0" borderId="45" xfId="49" applyFill="1" applyBorder="1" applyAlignment="1">
      <alignment horizontal="right" vertical="center"/>
    </xf>
    <xf numFmtId="38" fontId="0" fillId="0" borderId="29" xfId="49" applyFill="1" applyBorder="1" applyAlignment="1">
      <alignment horizontal="right" vertical="center"/>
    </xf>
    <xf numFmtId="38" fontId="0" fillId="0" borderId="28" xfId="49" applyFill="1" applyBorder="1" applyAlignment="1">
      <alignment horizontal="right" vertical="center"/>
    </xf>
    <xf numFmtId="10" fontId="0" fillId="0" borderId="29" xfId="42" applyNumberFormat="1" applyFill="1" applyBorder="1" applyAlignment="1">
      <alignment horizontal="right" vertical="center"/>
    </xf>
    <xf numFmtId="10" fontId="0" fillId="0" borderId="26" xfId="42" applyNumberFormat="1" applyFill="1" applyBorder="1" applyAlignment="1">
      <alignment horizontal="right" vertical="center"/>
    </xf>
    <xf numFmtId="38" fontId="0" fillId="0" borderId="71" xfId="49" applyFill="1" applyBorder="1" applyAlignment="1">
      <alignment horizontal="right" vertical="center"/>
    </xf>
    <xf numFmtId="38" fontId="0" fillId="0" borderId="75" xfId="49" applyFont="1" applyFill="1" applyBorder="1" applyAlignment="1">
      <alignment horizontal="right" vertical="center"/>
    </xf>
    <xf numFmtId="38" fontId="0" fillId="0" borderId="75" xfId="49" applyFill="1" applyBorder="1" applyAlignment="1">
      <alignment horizontal="right" vertical="center"/>
    </xf>
    <xf numFmtId="38" fontId="0" fillId="0" borderId="76" xfId="49" applyFill="1" applyBorder="1" applyAlignment="1">
      <alignment horizontal="right" vertical="center"/>
    </xf>
    <xf numFmtId="0" fontId="13" fillId="0" borderId="25" xfId="0" applyFont="1" applyFill="1" applyBorder="1" applyAlignment="1">
      <alignment horizontal="left" vertical="center" shrinkToFit="1"/>
    </xf>
    <xf numFmtId="49" fontId="17" fillId="0" borderId="17" xfId="0" applyNumberFormat="1" applyFont="1" applyFill="1" applyBorder="1" applyAlignment="1">
      <alignment horizontal="left" vertical="top" wrapText="1"/>
    </xf>
    <xf numFmtId="38" fontId="13" fillId="0" borderId="71" xfId="49" applyFont="1" applyBorder="1" applyAlignment="1">
      <alignment horizontal="right" vertical="center"/>
    </xf>
    <xf numFmtId="0" fontId="0" fillId="0" borderId="56" xfId="0" applyFill="1" applyBorder="1" applyAlignment="1">
      <alignment horizontal="left" vertical="center" indent="1"/>
    </xf>
    <xf numFmtId="38" fontId="0" fillId="0" borderId="31" xfId="49" applyFont="1" applyFill="1" applyBorder="1" applyAlignment="1">
      <alignment horizontal="right" vertical="center"/>
    </xf>
    <xf numFmtId="10" fontId="0" fillId="0" borderId="34" xfId="42" applyNumberFormat="1" applyFont="1" applyFill="1" applyBorder="1" applyAlignment="1">
      <alignment horizontal="right" vertical="center"/>
    </xf>
    <xf numFmtId="10" fontId="0" fillId="0" borderId="19" xfId="42" applyNumberFormat="1" applyFont="1" applyFill="1" applyBorder="1" applyAlignment="1">
      <alignment horizontal="right" vertical="center"/>
    </xf>
    <xf numFmtId="10" fontId="0" fillId="0" borderId="69" xfId="42" applyNumberFormat="1" applyFont="1" applyFill="1" applyBorder="1" applyAlignment="1">
      <alignment horizontal="right" vertical="center"/>
    </xf>
    <xf numFmtId="10" fontId="0" fillId="0" borderId="68" xfId="42" applyNumberFormat="1" applyFont="1" applyFill="1" applyBorder="1" applyAlignment="1">
      <alignment horizontal="right" vertical="center"/>
    </xf>
    <xf numFmtId="0" fontId="14" fillId="0" borderId="77" xfId="0" applyFont="1" applyFill="1" applyBorder="1" applyAlignment="1">
      <alignment horizontal="left" vertical="center" indent="1" shrinkToFit="1"/>
    </xf>
    <xf numFmtId="0" fontId="0" fillId="0" borderId="78" xfId="0" applyFill="1" applyBorder="1" applyAlignment="1">
      <alignment horizontal="left" vertical="center" wrapText="1"/>
    </xf>
    <xf numFmtId="38" fontId="0" fillId="0" borderId="77" xfId="49" applyFont="1" applyFill="1" applyBorder="1" applyAlignment="1">
      <alignment horizontal="left" vertical="center" wrapText="1"/>
    </xf>
    <xf numFmtId="38" fontId="0" fillId="0" borderId="78" xfId="49" applyFont="1" applyFill="1" applyBorder="1" applyAlignment="1">
      <alignment horizontal="left" vertical="center" wrapText="1"/>
    </xf>
    <xf numFmtId="0" fontId="0" fillId="0" borderId="56" xfId="0" applyFont="1" applyFill="1" applyBorder="1" applyAlignment="1">
      <alignment horizontal="left" vertical="center" indent="1"/>
    </xf>
    <xf numFmtId="38" fontId="0" fillId="0" borderId="19" xfId="49" applyFill="1" applyBorder="1" applyAlignment="1">
      <alignment horizontal="right" vertical="center"/>
    </xf>
    <xf numFmtId="38" fontId="0" fillId="0" borderId="68" xfId="49" applyFill="1" applyBorder="1" applyAlignment="1">
      <alignment horizontal="right" vertical="center"/>
    </xf>
    <xf numFmtId="38" fontId="0" fillId="0" borderId="79" xfId="49" applyFill="1" applyBorder="1" applyAlignment="1">
      <alignment horizontal="right" vertical="center"/>
    </xf>
    <xf numFmtId="38" fontId="0" fillId="0" borderId="80" xfId="49" applyFill="1" applyBorder="1" applyAlignment="1">
      <alignment horizontal="right" vertical="center"/>
    </xf>
    <xf numFmtId="0" fontId="0" fillId="0" borderId="81" xfId="0" applyFont="1" applyFill="1" applyBorder="1" applyAlignment="1">
      <alignment horizontal="left" vertical="center" indent="1" shrinkToFit="1"/>
    </xf>
    <xf numFmtId="38" fontId="0" fillId="0" borderId="82" xfId="49" applyFill="1" applyBorder="1" applyAlignment="1">
      <alignment horizontal="right" vertical="center"/>
    </xf>
    <xf numFmtId="10" fontId="0" fillId="0" borderId="19" xfId="42" applyNumberFormat="1" applyFill="1" applyBorder="1" applyAlignment="1">
      <alignment horizontal="right" vertical="center"/>
    </xf>
    <xf numFmtId="38" fontId="0" fillId="0" borderId="57" xfId="49" applyFill="1" applyBorder="1" applyAlignment="1">
      <alignment horizontal="right" vertical="center"/>
    </xf>
    <xf numFmtId="38" fontId="13" fillId="0" borderId="34" xfId="49" applyFont="1" applyFill="1" applyBorder="1" applyAlignment="1">
      <alignment horizontal="center" vertical="center"/>
    </xf>
    <xf numFmtId="38" fontId="13" fillId="0" borderId="19" xfId="49" applyFont="1" applyFill="1" applyBorder="1" applyAlignment="1">
      <alignment horizontal="center" vertical="center"/>
    </xf>
    <xf numFmtId="38" fontId="13" fillId="0" borderId="69" xfId="49" applyFont="1" applyFill="1" applyBorder="1" applyAlignment="1">
      <alignment horizontal="center" vertical="center"/>
    </xf>
    <xf numFmtId="38" fontId="13" fillId="0" borderId="31" xfId="49" applyFont="1" applyFill="1" applyBorder="1" applyAlignment="1">
      <alignment horizontal="center" vertical="center"/>
    </xf>
    <xf numFmtId="38" fontId="13" fillId="0" borderId="68" xfId="49" applyFont="1" applyFill="1" applyBorder="1" applyAlignment="1">
      <alignment horizontal="center" vertical="center"/>
    </xf>
    <xf numFmtId="0" fontId="24" fillId="0" borderId="56" xfId="0" applyFont="1" applyFill="1" applyBorder="1" applyAlignment="1">
      <alignment horizontal="left" vertical="center" indent="1" shrinkToFit="1"/>
    </xf>
    <xf numFmtId="38" fontId="23" fillId="0" borderId="56" xfId="49" applyFont="1" applyFill="1" applyBorder="1" applyAlignment="1">
      <alignment horizontal="center" vertical="center"/>
    </xf>
    <xf numFmtId="0" fontId="23" fillId="0" borderId="31"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68" xfId="0" applyFont="1" applyFill="1" applyBorder="1" applyAlignment="1">
      <alignment horizontal="center" vertical="center"/>
    </xf>
    <xf numFmtId="10" fontId="23" fillId="0" borderId="31" xfId="0" applyNumberFormat="1" applyFont="1" applyFill="1" applyBorder="1" applyAlignment="1">
      <alignment horizontal="center" vertical="center" wrapText="1"/>
    </xf>
    <xf numFmtId="10" fontId="23" fillId="0" borderId="19" xfId="0" applyNumberFormat="1" applyFont="1" applyFill="1" applyBorder="1" applyAlignment="1">
      <alignment horizontal="center" vertical="center" wrapText="1"/>
    </xf>
    <xf numFmtId="178" fontId="23" fillId="0" borderId="19" xfId="0" applyNumberFormat="1" applyFont="1" applyFill="1" applyBorder="1" applyAlignment="1">
      <alignment horizontal="center" vertical="center" wrapText="1"/>
    </xf>
    <xf numFmtId="178" fontId="23" fillId="0" borderId="68" xfId="0" applyNumberFormat="1" applyFont="1" applyFill="1" applyBorder="1" applyAlignment="1">
      <alignment horizontal="center" vertical="center" wrapText="1"/>
    </xf>
    <xf numFmtId="38" fontId="23" fillId="0" borderId="31" xfId="49" applyFont="1" applyFill="1" applyBorder="1" applyAlignment="1">
      <alignment horizontal="center" vertical="center"/>
    </xf>
    <xf numFmtId="38" fontId="23" fillId="0" borderId="19" xfId="49" applyFont="1" applyFill="1" applyBorder="1" applyAlignment="1">
      <alignment horizontal="center" vertical="center"/>
    </xf>
    <xf numFmtId="38" fontId="23" fillId="0" borderId="68" xfId="49" applyFont="1" applyFill="1" applyBorder="1" applyAlignment="1">
      <alignment horizontal="center" vertical="center"/>
    </xf>
    <xf numFmtId="38" fontId="23" fillId="0" borderId="34" xfId="49" applyFont="1" applyFill="1" applyBorder="1" applyAlignment="1">
      <alignment horizontal="center" vertical="center"/>
    </xf>
    <xf numFmtId="0" fontId="0" fillId="0" borderId="81" xfId="0" applyFont="1" applyFill="1" applyBorder="1" applyAlignment="1">
      <alignment horizontal="left" vertical="center" indent="1" shrinkToFit="1"/>
    </xf>
    <xf numFmtId="0" fontId="17" fillId="0" borderId="34" xfId="0" applyFont="1" applyFill="1" applyBorder="1" applyAlignment="1">
      <alignment horizontal="center" vertical="distributed"/>
    </xf>
    <xf numFmtId="0" fontId="17" fillId="0" borderId="19" xfId="0" applyFont="1" applyFill="1" applyBorder="1" applyAlignment="1">
      <alignment horizontal="center" vertical="distributed"/>
    </xf>
    <xf numFmtId="0" fontId="17" fillId="0" borderId="19" xfId="0" applyFont="1" applyFill="1" applyBorder="1" applyAlignment="1">
      <alignment horizontal="left" vertical="top" wrapText="1"/>
    </xf>
    <xf numFmtId="38" fontId="0" fillId="0" borderId="68" xfId="49" applyFont="1" applyFill="1" applyBorder="1" applyAlignment="1">
      <alignment horizontal="center" vertical="center"/>
    </xf>
    <xf numFmtId="0" fontId="0" fillId="0" borderId="56" xfId="0" applyFill="1" applyBorder="1" applyAlignment="1">
      <alignment horizontal="left" vertical="center" indent="1" shrinkToFit="1"/>
    </xf>
    <xf numFmtId="38" fontId="0" fillId="0" borderId="19"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56" xfId="0" applyNumberFormat="1" applyFill="1" applyBorder="1" applyAlignment="1">
      <alignment horizontal="center" vertical="center"/>
    </xf>
    <xf numFmtId="0" fontId="0" fillId="0" borderId="31" xfId="0" applyFill="1" applyBorder="1" applyAlignment="1">
      <alignment horizontal="center" vertical="center"/>
    </xf>
    <xf numFmtId="0" fontId="13" fillId="0" borderId="68" xfId="0" applyFont="1" applyFill="1" applyBorder="1" applyAlignment="1">
      <alignment horizontal="left" vertical="center" shrinkToFit="1"/>
    </xf>
    <xf numFmtId="38" fontId="0" fillId="0" borderId="19" xfId="49" applyFill="1" applyBorder="1" applyAlignment="1">
      <alignment vertical="center"/>
    </xf>
    <xf numFmtId="180" fontId="0" fillId="0" borderId="19" xfId="42" applyNumberFormat="1" applyFill="1" applyBorder="1" applyAlignment="1">
      <alignment vertical="center"/>
    </xf>
    <xf numFmtId="0" fontId="5" fillId="0" borderId="68" xfId="0" applyFont="1" applyFill="1" applyBorder="1" applyAlignment="1">
      <alignment vertical="center" wrapText="1"/>
    </xf>
    <xf numFmtId="0" fontId="17" fillId="0" borderId="17" xfId="0" applyFont="1" applyFill="1" applyBorder="1" applyAlignment="1">
      <alignment horizontal="center" vertical="top" wrapText="1"/>
    </xf>
    <xf numFmtId="0" fontId="14" fillId="0" borderId="56" xfId="0" applyFont="1" applyFill="1" applyBorder="1" applyAlignment="1">
      <alignment horizontal="left" vertical="center" indent="1"/>
    </xf>
    <xf numFmtId="10" fontId="0" fillId="0" borderId="34" xfId="42" applyNumberFormat="1" applyFill="1" applyBorder="1" applyAlignment="1">
      <alignment horizontal="right" vertical="center"/>
    </xf>
    <xf numFmtId="10" fontId="0" fillId="0" borderId="69" xfId="42" applyNumberFormat="1" applyFill="1" applyBorder="1" applyAlignment="1">
      <alignment horizontal="right" vertical="center"/>
    </xf>
    <xf numFmtId="38" fontId="17" fillId="0" borderId="18" xfId="49" applyFont="1" applyFill="1" applyBorder="1" applyAlignment="1">
      <alignment horizontal="center" vertical="center"/>
    </xf>
    <xf numFmtId="38" fontId="17" fillId="0" borderId="21"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18" xfId="49" applyFill="1" applyBorder="1" applyAlignment="1">
      <alignment horizontal="right" vertical="center"/>
    </xf>
    <xf numFmtId="179" fontId="23" fillId="0" borderId="32" xfId="0" applyNumberFormat="1" applyFont="1" applyFill="1" applyBorder="1" applyAlignment="1">
      <alignment horizontal="center" vertical="center"/>
    </xf>
    <xf numFmtId="179" fontId="23" fillId="0" borderId="17" xfId="0" applyNumberFormat="1" applyFont="1" applyFill="1" applyBorder="1" applyAlignment="1">
      <alignment horizontal="center" vertical="center"/>
    </xf>
    <xf numFmtId="179" fontId="23" fillId="0" borderId="25" xfId="0" applyNumberFormat="1" applyFont="1" applyFill="1" applyBorder="1" applyAlignment="1">
      <alignment horizontal="center" vertical="center"/>
    </xf>
    <xf numFmtId="0" fontId="14" fillId="0" borderId="83" xfId="0" applyFont="1" applyFill="1" applyBorder="1" applyAlignment="1">
      <alignment horizontal="left" vertical="center" indent="1" shrinkToFit="1"/>
    </xf>
    <xf numFmtId="38" fontId="0" fillId="0" borderId="83" xfId="49" applyFont="1" applyFill="1" applyBorder="1" applyAlignment="1">
      <alignment horizontal="left" vertical="center" wrapText="1"/>
    </xf>
    <xf numFmtId="0" fontId="0" fillId="0" borderId="19" xfId="0" applyFill="1" applyBorder="1" applyAlignment="1">
      <alignment horizontal="left" vertical="center" wrapText="1"/>
    </xf>
    <xf numFmtId="38" fontId="0" fillId="0" borderId="19" xfId="49" applyFont="1" applyFill="1" applyBorder="1" applyAlignment="1">
      <alignment horizontal="left" vertical="center" wrapText="1"/>
    </xf>
    <xf numFmtId="0" fontId="17" fillId="0" borderId="0" xfId="0" applyFont="1" applyFill="1" applyBorder="1" applyAlignment="1">
      <alignment horizontal="left" vertical="top"/>
    </xf>
    <xf numFmtId="38" fontId="0" fillId="0" borderId="84" xfId="49" applyFont="1" applyBorder="1" applyAlignment="1">
      <alignment horizontal="center" vertical="center" shrinkToFit="1"/>
    </xf>
    <xf numFmtId="38" fontId="0" fillId="0" borderId="44" xfId="49" applyFont="1" applyBorder="1" applyAlignment="1">
      <alignment horizontal="center" vertical="center" shrinkToFit="1"/>
    </xf>
    <xf numFmtId="38" fontId="0" fillId="0" borderId="17" xfId="49" applyFont="1" applyFill="1" applyBorder="1" applyAlignment="1">
      <alignment vertical="center"/>
    </xf>
    <xf numFmtId="10" fontId="23" fillId="0" borderId="25" xfId="0" applyNumberFormat="1" applyFont="1" applyFill="1" applyBorder="1" applyAlignment="1">
      <alignment horizontal="center" vertical="center"/>
    </xf>
    <xf numFmtId="0" fontId="14" fillId="0" borderId="85" xfId="0" applyFont="1" applyFill="1" applyBorder="1" applyAlignment="1">
      <alignment horizontal="left" vertical="center" indent="1"/>
    </xf>
    <xf numFmtId="38" fontId="0" fillId="0" borderId="65" xfId="49" applyFont="1" applyFill="1" applyBorder="1" applyAlignment="1">
      <alignment horizontal="right" vertical="center"/>
    </xf>
    <xf numFmtId="10" fontId="0" fillId="0" borderId="73" xfId="42" applyNumberFormat="1" applyFill="1" applyBorder="1" applyAlignment="1">
      <alignment horizontal="right" vertical="center"/>
    </xf>
    <xf numFmtId="10" fontId="0" fillId="0" borderId="86" xfId="42" applyNumberFormat="1" applyFill="1" applyBorder="1" applyAlignment="1">
      <alignment horizontal="right" vertical="center"/>
    </xf>
    <xf numFmtId="10" fontId="0" fillId="0" borderId="87" xfId="42" applyNumberFormat="1" applyFill="1" applyBorder="1" applyAlignment="1">
      <alignment horizontal="right" vertical="center"/>
    </xf>
    <xf numFmtId="10" fontId="0" fillId="0" borderId="88" xfId="42" applyNumberFormat="1" applyFill="1" applyBorder="1" applyAlignment="1">
      <alignment horizontal="right" vertical="center"/>
    </xf>
    <xf numFmtId="38" fontId="17" fillId="0" borderId="17" xfId="49" applyFont="1" applyFill="1" applyBorder="1" applyAlignment="1">
      <alignment horizontal="center" vertical="center" wrapText="1"/>
    </xf>
    <xf numFmtId="0" fontId="17" fillId="0" borderId="83" xfId="0" applyFont="1" applyFill="1" applyBorder="1" applyAlignment="1">
      <alignment horizontal="left" vertical="top" wrapText="1"/>
    </xf>
    <xf numFmtId="0" fontId="0" fillId="0" borderId="18" xfId="0" applyFill="1" applyBorder="1" applyAlignment="1">
      <alignment vertical="center"/>
    </xf>
    <xf numFmtId="0" fontId="0" fillId="0" borderId="89" xfId="0" applyFill="1" applyBorder="1" applyAlignment="1">
      <alignment horizontal="center" vertical="center"/>
    </xf>
    <xf numFmtId="0" fontId="17" fillId="0" borderId="17" xfId="0" applyFont="1" applyFill="1" applyBorder="1" applyAlignment="1">
      <alignment horizontal="left" vertical="center" wrapText="1"/>
    </xf>
    <xf numFmtId="0" fontId="17" fillId="0" borderId="17" xfId="0" applyFont="1" applyFill="1" applyBorder="1" applyAlignment="1">
      <alignment vertical="top" wrapText="1"/>
    </xf>
    <xf numFmtId="0" fontId="14" fillId="0" borderId="20" xfId="0" applyFont="1" applyFill="1" applyBorder="1" applyAlignment="1">
      <alignment horizontal="left" vertical="center" wrapText="1" indent="1"/>
    </xf>
    <xf numFmtId="0" fontId="0" fillId="0" borderId="20" xfId="0" applyFont="1" applyFill="1" applyBorder="1" applyAlignment="1">
      <alignment horizontal="left" vertical="center" wrapText="1" indent="1"/>
    </xf>
    <xf numFmtId="38" fontId="23" fillId="0" borderId="20" xfId="49"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5" xfId="0" applyFont="1" applyFill="1" applyBorder="1" applyAlignment="1">
      <alignment horizontal="center" vertical="center" wrapText="1"/>
    </xf>
    <xf numFmtId="38" fontId="23" fillId="0" borderId="32" xfId="49" applyFont="1" applyFill="1" applyBorder="1" applyAlignment="1">
      <alignment horizontal="center" vertical="center" wrapText="1"/>
    </xf>
    <xf numFmtId="38" fontId="23" fillId="0" borderId="17" xfId="49" applyFont="1" applyFill="1" applyBorder="1" applyAlignment="1">
      <alignment horizontal="center" vertical="center" wrapText="1"/>
    </xf>
    <xf numFmtId="38" fontId="23" fillId="0" borderId="18" xfId="49" applyFont="1" applyFill="1" applyBorder="1" applyAlignment="1">
      <alignment horizontal="center" vertical="center" wrapText="1"/>
    </xf>
    <xf numFmtId="0" fontId="17" fillId="0" borderId="18" xfId="0" applyFont="1" applyFill="1" applyBorder="1" applyAlignment="1">
      <alignment horizontal="center" vertical="distributed" wrapText="1"/>
    </xf>
    <xf numFmtId="0" fontId="17" fillId="0" borderId="17" xfId="0" applyFont="1" applyFill="1" applyBorder="1" applyAlignment="1">
      <alignment horizontal="center" vertical="distributed" wrapText="1"/>
    </xf>
    <xf numFmtId="0" fontId="0" fillId="0" borderId="62" xfId="0" applyFont="1" applyFill="1" applyBorder="1" applyAlignment="1">
      <alignment horizontal="left" vertical="center" indent="1" shrinkToFit="1"/>
    </xf>
    <xf numFmtId="0" fontId="0" fillId="0" borderId="90" xfId="0" applyFont="1" applyFill="1" applyBorder="1" applyAlignment="1">
      <alignment horizontal="left" vertical="center" indent="1" shrinkToFit="1"/>
    </xf>
    <xf numFmtId="38" fontId="13" fillId="0" borderId="52" xfId="0" applyNumberFormat="1" applyFont="1" applyFill="1" applyBorder="1" applyAlignment="1">
      <alignment horizontal="center" vertical="center"/>
    </xf>
    <xf numFmtId="38" fontId="0" fillId="0" borderId="11" xfId="49" applyFont="1" applyFill="1" applyBorder="1" applyAlignment="1">
      <alignment horizontal="center" vertical="center"/>
    </xf>
    <xf numFmtId="38" fontId="0" fillId="0" borderId="16" xfId="49" applyFont="1" applyFill="1" applyBorder="1" applyAlignment="1">
      <alignment horizontal="center" vertical="center"/>
    </xf>
    <xf numFmtId="38" fontId="0" fillId="0" borderId="73" xfId="49" applyFont="1" applyFill="1" applyBorder="1" applyAlignment="1">
      <alignment horizontal="right" vertical="center" shrinkToFit="1"/>
    </xf>
    <xf numFmtId="38" fontId="0" fillId="0" borderId="86" xfId="49" applyFont="1" applyFill="1" applyBorder="1" applyAlignment="1">
      <alignment horizontal="right" vertical="center" shrinkToFit="1"/>
    </xf>
    <xf numFmtId="178" fontId="0" fillId="0" borderId="88" xfId="42" applyNumberFormat="1" applyFont="1" applyFill="1" applyBorder="1" applyAlignment="1">
      <alignment horizontal="right" vertical="center" shrinkToFit="1"/>
    </xf>
    <xf numFmtId="178" fontId="0" fillId="0" borderId="87" xfId="42" applyNumberFormat="1" applyFont="1" applyFill="1" applyBorder="1" applyAlignment="1">
      <alignment horizontal="right" vertical="center" shrinkToFit="1"/>
    </xf>
    <xf numFmtId="178" fontId="0" fillId="0" borderId="53" xfId="42" applyNumberFormat="1" applyFont="1" applyFill="1" applyBorder="1" applyAlignment="1">
      <alignment horizontal="center" vertical="center" shrinkToFit="1"/>
    </xf>
    <xf numFmtId="38" fontId="0" fillId="0" borderId="85" xfId="49" applyFont="1" applyFill="1" applyBorder="1" applyAlignment="1">
      <alignment horizontal="right" vertical="center" shrinkToFit="1"/>
    </xf>
    <xf numFmtId="178" fontId="0" fillId="0" borderId="83" xfId="42" applyNumberFormat="1" applyFont="1" applyFill="1" applyBorder="1" applyAlignment="1">
      <alignment horizontal="right" vertical="center" shrinkToFit="1"/>
    </xf>
    <xf numFmtId="178" fontId="0" fillId="0" borderId="86" xfId="42" applyNumberFormat="1" applyFont="1" applyFill="1" applyBorder="1" applyAlignment="1">
      <alignment horizontal="center" vertical="center" shrinkToFit="1"/>
    </xf>
    <xf numFmtId="3" fontId="0" fillId="0" borderId="17" xfId="0" applyNumberFormat="1" applyFill="1" applyBorder="1" applyAlignment="1">
      <alignment vertical="center"/>
    </xf>
    <xf numFmtId="0" fontId="17" fillId="0" borderId="0" xfId="0" applyFont="1" applyFill="1" applyBorder="1" applyAlignment="1">
      <alignment horizontal="left" vertical="top" wrapText="1"/>
    </xf>
    <xf numFmtId="10" fontId="23" fillId="0" borderId="25" xfId="0" applyNumberFormat="1" applyFont="1" applyFill="1" applyBorder="1" applyAlignment="1">
      <alignment horizontal="center" vertical="center" wrapText="1"/>
    </xf>
    <xf numFmtId="38" fontId="23" fillId="0" borderId="55" xfId="49" applyFont="1" applyFill="1" applyBorder="1" applyAlignment="1">
      <alignment horizontal="right" vertical="center"/>
    </xf>
    <xf numFmtId="38" fontId="23" fillId="0" borderId="65" xfId="49" applyFont="1" applyFill="1" applyBorder="1" applyAlignment="1">
      <alignment horizontal="right" vertical="center"/>
    </xf>
    <xf numFmtId="178" fontId="23" fillId="0" borderId="86" xfId="42" applyNumberFormat="1" applyFont="1" applyFill="1" applyBorder="1" applyAlignment="1">
      <alignment horizontal="center" vertical="center"/>
    </xf>
    <xf numFmtId="38" fontId="23" fillId="0" borderId="88" xfId="49" applyFont="1" applyFill="1" applyBorder="1" applyAlignment="1">
      <alignment horizontal="right" vertical="center"/>
    </xf>
    <xf numFmtId="38" fontId="23" fillId="0" borderId="73" xfId="49" applyFont="1" applyFill="1" applyBorder="1" applyAlignment="1">
      <alignment horizontal="right" vertical="center"/>
    </xf>
    <xf numFmtId="38" fontId="23" fillId="0" borderId="87" xfId="49" applyFont="1" applyFill="1" applyBorder="1" applyAlignment="1">
      <alignment horizontal="right" vertical="center"/>
    </xf>
    <xf numFmtId="178" fontId="23" fillId="0" borderId="53" xfId="42" applyNumberFormat="1" applyFont="1" applyFill="1" applyBorder="1" applyAlignment="1">
      <alignment horizontal="center" vertical="center"/>
    </xf>
    <xf numFmtId="0" fontId="0" fillId="0" borderId="85" xfId="0" applyFont="1" applyFill="1" applyBorder="1" applyAlignment="1">
      <alignment horizontal="left" vertical="center" indent="1"/>
    </xf>
    <xf numFmtId="38" fontId="0" fillId="0" borderId="91" xfId="49" applyFill="1" applyBorder="1" applyAlignment="1">
      <alignment horizontal="right" vertical="center"/>
    </xf>
    <xf numFmtId="38" fontId="0" fillId="0" borderId="83" xfId="49" applyFill="1" applyBorder="1" applyAlignment="1">
      <alignment horizontal="right" vertical="center"/>
    </xf>
    <xf numFmtId="38" fontId="0" fillId="0" borderId="70" xfId="49" applyFill="1" applyBorder="1" applyAlignment="1">
      <alignment horizontal="right" vertical="center"/>
    </xf>
    <xf numFmtId="38" fontId="0" fillId="0" borderId="86" xfId="49" applyFill="1" applyBorder="1" applyAlignment="1">
      <alignment horizontal="right" vertical="center"/>
    </xf>
    <xf numFmtId="0" fontId="0" fillId="0" borderId="92" xfId="0" applyFont="1" applyFill="1" applyBorder="1" applyAlignment="1">
      <alignment horizontal="left" vertical="center" indent="1" shrinkToFit="1"/>
    </xf>
    <xf numFmtId="38" fontId="0" fillId="0" borderId="93" xfId="49" applyFill="1" applyBorder="1" applyAlignment="1">
      <alignment horizontal="right" vertical="center"/>
    </xf>
    <xf numFmtId="38" fontId="0" fillId="0" borderId="15" xfId="49" applyFill="1" applyBorder="1" applyAlignment="1">
      <alignment horizontal="right" vertical="center"/>
    </xf>
    <xf numFmtId="38" fontId="0" fillId="0" borderId="66" xfId="49" applyFill="1" applyBorder="1" applyAlignment="1">
      <alignment horizontal="right" vertical="center"/>
    </xf>
    <xf numFmtId="38" fontId="13" fillId="0" borderId="73" xfId="49" applyFont="1" applyFill="1" applyBorder="1" applyAlignment="1">
      <alignment horizontal="center" vertical="center"/>
    </xf>
    <xf numFmtId="38" fontId="13" fillId="0" borderId="86" xfId="49" applyFont="1" applyFill="1" applyBorder="1" applyAlignment="1">
      <alignment horizontal="center" vertical="center"/>
    </xf>
    <xf numFmtId="38" fontId="13" fillId="0" borderId="87" xfId="49" applyFont="1" applyFill="1" applyBorder="1" applyAlignment="1">
      <alignment horizontal="center" vertical="center"/>
    </xf>
    <xf numFmtId="38" fontId="13" fillId="0" borderId="65" xfId="49" applyFont="1" applyFill="1" applyBorder="1" applyAlignment="1">
      <alignment horizontal="center" vertical="center"/>
    </xf>
    <xf numFmtId="38" fontId="13" fillId="0" borderId="88" xfId="49" applyFont="1" applyFill="1" applyBorder="1" applyAlignment="1">
      <alignment horizontal="center" vertical="center"/>
    </xf>
    <xf numFmtId="0" fontId="24" fillId="0" borderId="53" xfId="0" applyFont="1" applyFill="1" applyBorder="1" applyAlignment="1">
      <alignment horizontal="left" vertical="center" indent="1" shrinkToFit="1"/>
    </xf>
    <xf numFmtId="38" fontId="23" fillId="0" borderId="53" xfId="49" applyFont="1" applyFill="1" applyBorder="1" applyAlignment="1">
      <alignment horizontal="center" vertical="center"/>
    </xf>
    <xf numFmtId="0" fontId="23" fillId="0" borderId="91" xfId="0" applyFont="1" applyFill="1" applyBorder="1" applyAlignment="1">
      <alignment horizontal="center" vertical="center"/>
    </xf>
    <xf numFmtId="0" fontId="23" fillId="0" borderId="83" xfId="0" applyFont="1" applyFill="1" applyBorder="1" applyAlignment="1">
      <alignment horizontal="center" vertical="center"/>
    </xf>
    <xf numFmtId="0" fontId="23" fillId="0" borderId="70" xfId="0" applyFont="1" applyFill="1" applyBorder="1" applyAlignment="1">
      <alignment horizontal="center" vertical="center"/>
    </xf>
    <xf numFmtId="10" fontId="23" fillId="0" borderId="91" xfId="0" applyNumberFormat="1" applyFont="1" applyFill="1" applyBorder="1" applyAlignment="1">
      <alignment horizontal="center" vertical="center" wrapText="1"/>
    </xf>
    <xf numFmtId="10" fontId="23" fillId="0" borderId="83" xfId="0" applyNumberFormat="1" applyFont="1" applyFill="1" applyBorder="1" applyAlignment="1">
      <alignment horizontal="center" vertical="center" wrapText="1"/>
    </xf>
    <xf numFmtId="10" fontId="23" fillId="0" borderId="70" xfId="0" applyNumberFormat="1" applyFont="1" applyFill="1" applyBorder="1" applyAlignment="1">
      <alignment horizontal="center" vertical="center" wrapText="1"/>
    </xf>
    <xf numFmtId="38" fontId="23" fillId="0" borderId="91" xfId="49" applyFont="1" applyFill="1" applyBorder="1" applyAlignment="1">
      <alignment horizontal="center" vertical="center"/>
    </xf>
    <xf numFmtId="38" fontId="23" fillId="0" borderId="83" xfId="49" applyFont="1" applyFill="1" applyBorder="1" applyAlignment="1">
      <alignment horizontal="center" vertical="center"/>
    </xf>
    <xf numFmtId="38" fontId="23" fillId="0" borderId="70" xfId="49" applyFont="1" applyFill="1" applyBorder="1" applyAlignment="1">
      <alignment horizontal="center" vertical="center"/>
    </xf>
    <xf numFmtId="38" fontId="23" fillId="0" borderId="79" xfId="49" applyFont="1" applyFill="1" applyBorder="1" applyAlignment="1">
      <alignment horizontal="center" vertical="center"/>
    </xf>
    <xf numFmtId="38" fontId="23" fillId="0" borderId="88" xfId="49" applyFont="1" applyFill="1" applyBorder="1" applyAlignment="1">
      <alignment horizontal="center" vertical="center"/>
    </xf>
    <xf numFmtId="0" fontId="0" fillId="0" borderId="92" xfId="0" applyFont="1" applyFill="1" applyBorder="1" applyAlignment="1">
      <alignment horizontal="left" vertical="center" indent="1" shrinkToFit="1"/>
    </xf>
    <xf numFmtId="0" fontId="17" fillId="0" borderId="73" xfId="0" applyFont="1" applyFill="1" applyBorder="1" applyAlignment="1">
      <alignment horizontal="center" vertical="distributed"/>
    </xf>
    <xf numFmtId="0" fontId="17" fillId="0" borderId="86" xfId="0" applyFont="1" applyFill="1" applyBorder="1" applyAlignment="1">
      <alignment horizontal="center" vertical="distributed"/>
    </xf>
    <xf numFmtId="0" fontId="17" fillId="0" borderId="86" xfId="0" applyFont="1" applyFill="1" applyBorder="1" applyAlignment="1">
      <alignment horizontal="left" vertical="top" wrapText="1"/>
    </xf>
    <xf numFmtId="38" fontId="17" fillId="0" borderId="86" xfId="49" applyFont="1" applyFill="1" applyBorder="1" applyAlignment="1">
      <alignment horizontal="center" vertical="center"/>
    </xf>
    <xf numFmtId="38" fontId="17" fillId="0" borderId="83" xfId="49" applyFont="1" applyFill="1" applyBorder="1" applyAlignment="1">
      <alignment horizontal="center" vertical="center"/>
    </xf>
    <xf numFmtId="10" fontId="17" fillId="0" borderId="86" xfId="42" applyNumberFormat="1" applyFont="1" applyFill="1" applyBorder="1" applyAlignment="1">
      <alignment horizontal="center" vertical="center"/>
    </xf>
    <xf numFmtId="38" fontId="0" fillId="0" borderId="88" xfId="49" applyFont="1" applyFill="1" applyBorder="1" applyAlignment="1">
      <alignment horizontal="center" vertical="center"/>
    </xf>
    <xf numFmtId="0" fontId="0" fillId="0" borderId="85" xfId="0" applyFont="1" applyFill="1" applyBorder="1" applyAlignment="1">
      <alignment horizontal="left" vertical="center" indent="1" shrinkToFit="1"/>
    </xf>
    <xf numFmtId="38" fontId="0" fillId="0" borderId="6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32" xfId="49" applyFont="1" applyFill="1" applyBorder="1" applyAlignment="1">
      <alignment horizontal="center" vertical="center"/>
    </xf>
    <xf numFmtId="10" fontId="0" fillId="0" borderId="69" xfId="42" applyNumberFormat="1" applyFont="1" applyFill="1" applyBorder="1" applyAlignment="1">
      <alignment horizontal="right" vertical="center"/>
    </xf>
    <xf numFmtId="10" fontId="0" fillId="0" borderId="21" xfId="42" applyNumberFormat="1" applyFont="1" applyFill="1" applyBorder="1" applyAlignment="1">
      <alignment horizontal="right" vertical="center"/>
    </xf>
    <xf numFmtId="0" fontId="16" fillId="0" borderId="16" xfId="0" applyFont="1" applyBorder="1" applyAlignment="1">
      <alignment horizontal="left" vertical="center" wrapText="1"/>
    </xf>
    <xf numFmtId="0" fontId="4" fillId="0" borderId="16" xfId="0" applyFont="1" applyBorder="1" applyAlignment="1">
      <alignment vertical="center" wrapText="1"/>
    </xf>
    <xf numFmtId="0" fontId="35" fillId="0" borderId="74" xfId="0" applyFont="1" applyBorder="1" applyAlignment="1">
      <alignment horizontal="center" vertical="top" wrapText="1"/>
    </xf>
    <xf numFmtId="0" fontId="35" fillId="0" borderId="51" xfId="0" applyFont="1" applyBorder="1" applyAlignment="1">
      <alignment horizontal="center" vertical="top" wrapText="1"/>
    </xf>
    <xf numFmtId="56" fontId="16" fillId="0" borderId="0" xfId="0" applyNumberFormat="1" applyFont="1" applyFill="1" applyAlignment="1">
      <alignment horizontal="left" vertical="center"/>
    </xf>
    <xf numFmtId="0" fontId="16" fillId="0" borderId="0" xfId="0" applyFont="1" applyFill="1" applyAlignment="1">
      <alignment horizontal="lef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10" fontId="23" fillId="0" borderId="70" xfId="0" applyNumberFormat="1" applyFont="1" applyBorder="1" applyAlignment="1">
      <alignment horizontal="right" vertical="center"/>
    </xf>
    <xf numFmtId="0" fontId="5" fillId="0" borderId="94" xfId="0" applyFont="1" applyBorder="1" applyAlignment="1">
      <alignment horizontal="center" vertical="center" wrapText="1"/>
    </xf>
    <xf numFmtId="178" fontId="0" fillId="0" borderId="68" xfId="42" applyNumberFormat="1" applyFont="1" applyFill="1" applyBorder="1" applyAlignment="1">
      <alignment horizontal="right" vertical="center"/>
    </xf>
    <xf numFmtId="38" fontId="0" fillId="0" borderId="69"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21" xfId="49" applyFill="1" applyBorder="1" applyAlignment="1">
      <alignment horizontal="right" vertical="center"/>
    </xf>
    <xf numFmtId="38" fontId="0" fillId="0" borderId="21" xfId="49" applyFont="1" applyFill="1" applyBorder="1" applyAlignment="1">
      <alignment horizontal="right" vertical="center"/>
    </xf>
    <xf numFmtId="38" fontId="0" fillId="0" borderId="69" xfId="49" applyFill="1" applyBorder="1" applyAlignment="1">
      <alignment horizontal="right" vertical="center"/>
    </xf>
    <xf numFmtId="38" fontId="0" fillId="0" borderId="87" xfId="49" applyFill="1" applyBorder="1" applyAlignment="1">
      <alignment horizontal="right" vertical="center"/>
    </xf>
    <xf numFmtId="38" fontId="0" fillId="0" borderId="65" xfId="49" applyFill="1" applyBorder="1" applyAlignment="1">
      <alignment horizontal="right" vertical="center"/>
    </xf>
    <xf numFmtId="178" fontId="0" fillId="0" borderId="70" xfId="42" applyNumberFormat="1" applyFont="1" applyFill="1" applyBorder="1" applyAlignment="1">
      <alignment horizontal="right" vertical="center"/>
    </xf>
    <xf numFmtId="0" fontId="0" fillId="0" borderId="27" xfId="0" applyFill="1" applyBorder="1" applyAlignment="1">
      <alignment horizontal="left" vertical="center" indent="1"/>
    </xf>
    <xf numFmtId="38" fontId="0" fillId="0" borderId="33" xfId="49" applyFont="1" applyFill="1" applyBorder="1" applyAlignment="1">
      <alignment horizontal="right" vertical="center"/>
    </xf>
    <xf numFmtId="38" fontId="0" fillId="0" borderId="30" xfId="49" applyFont="1" applyFill="1" applyBorder="1" applyAlignment="1">
      <alignment horizontal="right" vertical="center"/>
    </xf>
    <xf numFmtId="178" fontId="0" fillId="0" borderId="26" xfId="42" applyNumberFormat="1" applyFont="1" applyFill="1" applyBorder="1" applyAlignment="1">
      <alignment horizontal="right" vertical="center"/>
    </xf>
    <xf numFmtId="10" fontId="0" fillId="0" borderId="28" xfId="42" applyNumberFormat="1" applyFill="1" applyBorder="1" applyAlignment="1">
      <alignment horizontal="right" vertical="center"/>
    </xf>
    <xf numFmtId="10" fontId="0" fillId="0" borderId="30" xfId="42" applyNumberFormat="1" applyFill="1" applyBorder="1" applyAlignment="1">
      <alignment horizontal="right" vertical="center"/>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5" fillId="0" borderId="56"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16" fillId="0" borderId="0" xfId="0" applyFont="1" applyAlignment="1">
      <alignment horizontal="distributed" shrinkToFit="1"/>
    </xf>
    <xf numFmtId="0" fontId="16" fillId="0" borderId="0" xfId="0" applyFont="1" applyFill="1" applyAlignment="1">
      <alignment vertical="center" shrinkToFit="1"/>
    </xf>
    <xf numFmtId="0" fontId="5" fillId="0" borderId="0" xfId="0" applyFont="1" applyFill="1" applyAlignment="1">
      <alignment horizontal="left" vertical="center" wrapText="1"/>
    </xf>
    <xf numFmtId="0" fontId="0" fillId="0" borderId="0" xfId="0" applyAlignment="1">
      <alignment horizontal="distributed" vertical="center"/>
    </xf>
    <xf numFmtId="0" fontId="0" fillId="0" borderId="0" xfId="0" applyFill="1" applyAlignment="1">
      <alignment horizontal="distributed" vertical="center"/>
    </xf>
    <xf numFmtId="0" fontId="32" fillId="0" borderId="0" xfId="0" applyFont="1" applyBorder="1" applyAlignment="1">
      <alignment/>
    </xf>
    <xf numFmtId="0" fontId="0" fillId="0" borderId="53" xfId="0" applyFont="1" applyBorder="1" applyAlignment="1">
      <alignment horizontal="center" vertical="distributed"/>
    </xf>
    <xf numFmtId="0" fontId="0" fillId="0" borderId="39" xfId="0" applyBorder="1" applyAlignment="1">
      <alignment horizontal="distributed" vertical="distributed"/>
    </xf>
    <xf numFmtId="0" fontId="17" fillId="0" borderId="38" xfId="0" applyFont="1" applyBorder="1" applyAlignment="1">
      <alignment horizontal="center" vertical="center"/>
    </xf>
    <xf numFmtId="0" fontId="0" fillId="0" borderId="39" xfId="0" applyBorder="1" applyAlignment="1">
      <alignment horizontal="center" vertical="center"/>
    </xf>
    <xf numFmtId="0" fontId="13" fillId="0" borderId="45" xfId="0" applyFont="1" applyBorder="1" applyAlignment="1">
      <alignment horizontal="center" vertical="center"/>
    </xf>
    <xf numFmtId="0" fontId="0" fillId="0" borderId="67" xfId="0" applyBorder="1" applyAlignment="1">
      <alignment horizontal="center" vertical="center"/>
    </xf>
    <xf numFmtId="0" fontId="0" fillId="0" borderId="28" xfId="0" applyBorder="1" applyAlignment="1">
      <alignment horizontal="center" vertical="center"/>
    </xf>
    <xf numFmtId="0" fontId="5" fillId="0" borderId="95"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38" xfId="0" applyFont="1" applyBorder="1" applyAlignment="1">
      <alignment horizontal="center" vertical="distributed"/>
    </xf>
    <xf numFmtId="0" fontId="32" fillId="0" borderId="0" xfId="0" applyFont="1" applyAlignment="1">
      <alignment/>
    </xf>
    <xf numFmtId="0" fontId="17" fillId="0" borderId="0" xfId="0" applyFont="1" applyBorder="1" applyAlignment="1">
      <alignment vertical="top"/>
    </xf>
    <xf numFmtId="0" fontId="17" fillId="0" borderId="0" xfId="0" applyFont="1" applyBorder="1" applyAlignment="1">
      <alignment vertical="center"/>
    </xf>
    <xf numFmtId="0" fontId="13" fillId="0" borderId="67" xfId="0" applyFont="1" applyBorder="1" applyAlignment="1">
      <alignment horizontal="center" vertical="center"/>
    </xf>
    <xf numFmtId="0" fontId="13" fillId="0" borderId="71" xfId="0" applyFont="1" applyBorder="1" applyAlignment="1">
      <alignment horizontal="center" vertical="center"/>
    </xf>
    <xf numFmtId="0" fontId="0" fillId="0" borderId="38" xfId="0" applyFont="1" applyBorder="1" applyAlignment="1">
      <alignment horizontal="center" vertical="center"/>
    </xf>
    <xf numFmtId="0" fontId="0" fillId="0" borderId="53" xfId="0" applyFont="1" applyBorder="1" applyAlignment="1">
      <alignment horizontal="center" vertical="center"/>
    </xf>
    <xf numFmtId="0" fontId="0" fillId="0" borderId="39" xfId="0" applyFont="1" applyBorder="1" applyAlignment="1">
      <alignment horizontal="center" vertical="center"/>
    </xf>
    <xf numFmtId="0" fontId="13" fillId="0" borderId="96" xfId="0" applyFont="1" applyBorder="1" applyAlignment="1">
      <alignment horizontal="center" vertical="center"/>
    </xf>
    <xf numFmtId="0" fontId="0" fillId="0" borderId="74" xfId="0" applyBorder="1" applyAlignment="1">
      <alignment horizontal="left"/>
    </xf>
    <xf numFmtId="0" fontId="0" fillId="0" borderId="0" xfId="0" applyAlignment="1">
      <alignment horizontal="distributed" vertical="distributed"/>
    </xf>
    <xf numFmtId="0" fontId="0" fillId="0" borderId="0" xfId="0" applyAlignment="1">
      <alignment horizontal="distributed"/>
    </xf>
    <xf numFmtId="38" fontId="23" fillId="0" borderId="90" xfId="49" applyFont="1" applyFill="1" applyBorder="1" applyAlignment="1">
      <alignment horizontal="center" vertical="center"/>
    </xf>
    <xf numFmtId="0" fontId="0" fillId="0" borderId="97" xfId="0" applyBorder="1" applyAlignment="1">
      <alignment horizontal="distributed"/>
    </xf>
    <xf numFmtId="0" fontId="0" fillId="0" borderId="66" xfId="0" applyBorder="1" applyAlignment="1">
      <alignment horizontal="distributed"/>
    </xf>
    <xf numFmtId="38" fontId="23" fillId="0" borderId="89" xfId="49" applyFont="1" applyFill="1" applyBorder="1" applyAlignment="1">
      <alignment horizontal="center" vertical="center"/>
    </xf>
    <xf numFmtId="0" fontId="0" fillId="0" borderId="0" xfId="0" applyAlignment="1">
      <alignment horizontal="center" vertical="center"/>
    </xf>
    <xf numFmtId="0" fontId="0" fillId="0" borderId="80" xfId="0" applyBorder="1" applyAlignment="1">
      <alignment horizontal="center" vertical="center"/>
    </xf>
    <xf numFmtId="0" fontId="0" fillId="0" borderId="97" xfId="0" applyFill="1" applyBorder="1" applyAlignment="1">
      <alignment horizontal="center" vertical="center"/>
    </xf>
    <xf numFmtId="0" fontId="0" fillId="0" borderId="66" xfId="0" applyFill="1" applyBorder="1" applyAlignment="1">
      <alignment horizontal="center" vertical="center"/>
    </xf>
    <xf numFmtId="0" fontId="32" fillId="17" borderId="0" xfId="0" applyFont="1" applyFill="1" applyBorder="1" applyAlignment="1">
      <alignment/>
    </xf>
    <xf numFmtId="0" fontId="32" fillId="17" borderId="0" xfId="0" applyFont="1" applyFill="1" applyAlignment="1">
      <alignment/>
    </xf>
    <xf numFmtId="0" fontId="0" fillId="17" borderId="0" xfId="0" applyFill="1" applyBorder="1" applyAlignment="1">
      <alignment vertical="top"/>
    </xf>
    <xf numFmtId="0" fontId="0" fillId="17" borderId="0" xfId="0" applyFill="1" applyBorder="1" applyAlignment="1">
      <alignment vertical="center"/>
    </xf>
    <xf numFmtId="0" fontId="24" fillId="17" borderId="98" xfId="0" applyFont="1" applyFill="1" applyBorder="1" applyAlignment="1">
      <alignment horizontal="center" vertical="center"/>
    </xf>
    <xf numFmtId="0" fontId="23" fillId="17" borderId="46" xfId="0" applyFont="1" applyFill="1" applyBorder="1" applyAlignment="1">
      <alignment horizontal="center" vertical="center"/>
    </xf>
    <xf numFmtId="0" fontId="23" fillId="17" borderId="47" xfId="0" applyFont="1" applyFill="1" applyBorder="1" applyAlignment="1">
      <alignment horizontal="center" vertical="center"/>
    </xf>
    <xf numFmtId="0" fontId="24" fillId="17" borderId="46" xfId="0" applyFont="1" applyFill="1" applyBorder="1" applyAlignment="1">
      <alignment horizontal="center" vertical="center"/>
    </xf>
    <xf numFmtId="0" fontId="23" fillId="17" borderId="47" xfId="0" applyFont="1" applyFill="1" applyBorder="1" applyAlignment="1">
      <alignment horizontal="distributed" vertical="center"/>
    </xf>
    <xf numFmtId="0" fontId="23" fillId="17" borderId="38" xfId="0" applyFont="1" applyFill="1" applyBorder="1" applyAlignment="1">
      <alignment horizontal="center" vertical="distributed"/>
    </xf>
    <xf numFmtId="0" fontId="23" fillId="17" borderId="39" xfId="0" applyFont="1" applyFill="1" applyBorder="1" applyAlignment="1">
      <alignment horizontal="distributed" vertical="distributed"/>
    </xf>
    <xf numFmtId="0" fontId="23" fillId="17" borderId="38" xfId="0" applyFont="1" applyFill="1" applyBorder="1" applyAlignment="1">
      <alignment horizontal="center" vertical="center" wrapText="1"/>
    </xf>
    <xf numFmtId="0" fontId="23" fillId="17" borderId="39" xfId="0" applyFont="1" applyFill="1" applyBorder="1" applyAlignment="1">
      <alignment horizontal="center" vertical="center" wrapText="1"/>
    </xf>
    <xf numFmtId="0" fontId="27" fillId="0" borderId="96" xfId="0" applyFont="1" applyBorder="1" applyAlignment="1">
      <alignment horizontal="left" vertical="distributed"/>
    </xf>
    <xf numFmtId="0" fontId="0" fillId="0" borderId="39" xfId="0" applyFont="1" applyBorder="1" applyAlignment="1">
      <alignment horizontal="center" vertical="distributed"/>
    </xf>
    <xf numFmtId="0" fontId="12" fillId="0" borderId="46" xfId="0" applyFon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0" xfId="0" applyBorder="1" applyAlignment="1">
      <alignment horizontal="left"/>
    </xf>
    <xf numFmtId="0" fontId="13" fillId="0" borderId="98" xfId="0" applyFont="1" applyBorder="1" applyAlignment="1">
      <alignment horizontal="center"/>
    </xf>
    <xf numFmtId="0" fontId="13" fillId="0" borderId="46" xfId="0" applyFont="1" applyBorder="1" applyAlignment="1">
      <alignment horizontal="center"/>
    </xf>
    <xf numFmtId="0" fontId="13" fillId="0" borderId="47" xfId="0" applyFont="1" applyBorder="1" applyAlignment="1">
      <alignment horizontal="center"/>
    </xf>
    <xf numFmtId="0" fontId="18" fillId="0" borderId="0" xfId="0" applyFont="1" applyAlignment="1">
      <alignment horizontal="left" vertical="center"/>
    </xf>
    <xf numFmtId="0" fontId="0" fillId="0" borderId="10" xfId="0" applyBorder="1" applyAlignment="1">
      <alignment horizontal="left"/>
    </xf>
    <xf numFmtId="0" fontId="5" fillId="0" borderId="99" xfId="0" applyFont="1" applyBorder="1" applyAlignment="1">
      <alignment horizontal="center" vertical="center" wrapText="1"/>
    </xf>
    <xf numFmtId="0" fontId="5" fillId="0" borderId="48" xfId="0" applyFont="1" applyBorder="1" applyAlignment="1">
      <alignment horizontal="center" vertical="center" wrapText="1"/>
    </xf>
    <xf numFmtId="0" fontId="13" fillId="0" borderId="61"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100" xfId="0" applyFont="1" applyBorder="1" applyAlignment="1">
      <alignment horizontal="center" vertical="center"/>
    </xf>
    <xf numFmtId="0" fontId="0" fillId="0" borderId="96" xfId="0" applyBorder="1" applyAlignment="1">
      <alignment horizontal="center" vertical="center"/>
    </xf>
    <xf numFmtId="0" fontId="0" fillId="0" borderId="101" xfId="0" applyBorder="1" applyAlignment="1">
      <alignment horizontal="center" vertical="center"/>
    </xf>
    <xf numFmtId="0" fontId="0" fillId="0" borderId="100" xfId="0" applyFont="1" applyBorder="1" applyAlignment="1">
      <alignment horizontal="center" vertical="distributed"/>
    </xf>
    <xf numFmtId="0" fontId="0" fillId="0" borderId="102" xfId="0" applyFont="1" applyBorder="1" applyAlignment="1">
      <alignment horizontal="center" vertical="distributed"/>
    </xf>
    <xf numFmtId="0" fontId="13" fillId="0" borderId="103" xfId="0" applyFont="1" applyBorder="1" applyAlignment="1">
      <alignment horizontal="center" vertical="center"/>
    </xf>
    <xf numFmtId="0" fontId="32" fillId="0" borderId="0" xfId="0" applyFont="1" applyAlignment="1">
      <alignment horizontal="left" vertical="center"/>
    </xf>
    <xf numFmtId="0" fontId="0" fillId="0" borderId="0" xfId="0" applyAlignment="1">
      <alignment horizontal="left"/>
    </xf>
    <xf numFmtId="0" fontId="0" fillId="0" borderId="0" xfId="0" applyFont="1" applyBorder="1" applyAlignment="1">
      <alignment horizontal="left" vertical="top"/>
    </xf>
    <xf numFmtId="0" fontId="0" fillId="0" borderId="0" xfId="0" applyFont="1" applyAlignment="1">
      <alignment horizontal="left" vertical="top"/>
    </xf>
    <xf numFmtId="0" fontId="13" fillId="0" borderId="98"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11" fillId="0" borderId="0" xfId="0" applyFont="1" applyBorder="1" applyAlignment="1">
      <alignment horizontal="left" vertical="distributed"/>
    </xf>
    <xf numFmtId="0" fontId="0" fillId="0" borderId="38"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98" xfId="0" applyFont="1" applyBorder="1" applyAlignment="1">
      <alignment horizontal="center" vertical="top" wrapText="1"/>
    </xf>
    <xf numFmtId="0" fontId="0" fillId="0" borderId="46" xfId="0" applyFont="1" applyBorder="1" applyAlignment="1">
      <alignment horizontal="center" vertical="top" wrapText="1"/>
    </xf>
    <xf numFmtId="0" fontId="0" fillId="0" borderId="47" xfId="0" applyFont="1" applyBorder="1" applyAlignment="1">
      <alignment horizontal="center" vertical="top" wrapText="1"/>
    </xf>
    <xf numFmtId="0" fontId="0" fillId="0" borderId="57" xfId="0" applyFont="1" applyBorder="1" applyAlignment="1">
      <alignment horizontal="center" vertical="top" wrapText="1"/>
    </xf>
    <xf numFmtId="0" fontId="0" fillId="0" borderId="58" xfId="0" applyFont="1" applyBorder="1" applyAlignment="1">
      <alignment horizontal="center" vertical="top" wrapText="1"/>
    </xf>
    <xf numFmtId="0" fontId="0" fillId="0" borderId="59" xfId="0" applyFont="1" applyBorder="1" applyAlignment="1">
      <alignment horizontal="center" vertical="top" wrapText="1"/>
    </xf>
    <xf numFmtId="0" fontId="0" fillId="0" borderId="21" xfId="0" applyFont="1" applyBorder="1" applyAlignment="1">
      <alignment horizontal="center" vertical="top"/>
    </xf>
    <xf numFmtId="0" fontId="0" fillId="0" borderId="52" xfId="0" applyFont="1" applyBorder="1" applyAlignment="1">
      <alignment horizontal="center" vertical="top"/>
    </xf>
    <xf numFmtId="0" fontId="0" fillId="0" borderId="64" xfId="0" applyFont="1" applyBorder="1" applyAlignment="1">
      <alignment horizontal="center" vertical="top"/>
    </xf>
    <xf numFmtId="0" fontId="13" fillId="0" borderId="38" xfId="0" applyFont="1" applyBorder="1" applyAlignment="1">
      <alignment vertical="center"/>
    </xf>
    <xf numFmtId="0" fontId="0" fillId="0" borderId="53" xfId="0" applyBorder="1" applyAlignment="1">
      <alignment vertical="center"/>
    </xf>
    <xf numFmtId="0" fontId="0" fillId="0" borderId="39" xfId="0" applyBorder="1" applyAlignment="1">
      <alignment vertical="center"/>
    </xf>
    <xf numFmtId="0" fontId="17" fillId="0" borderId="88" xfId="0" applyFont="1" applyBorder="1" applyAlignment="1">
      <alignment vertical="distributed"/>
    </xf>
    <xf numFmtId="0" fontId="17" fillId="0" borderId="49" xfId="0" applyFont="1" applyBorder="1" applyAlignment="1">
      <alignment/>
    </xf>
    <xf numFmtId="0" fontId="17" fillId="0" borderId="62" xfId="0" applyFont="1" applyBorder="1" applyAlignment="1">
      <alignment horizontal="center" vertical="top"/>
    </xf>
    <xf numFmtId="0" fontId="17" fillId="0" borderId="18" xfId="0" applyFont="1" applyBorder="1" applyAlignment="1">
      <alignment horizontal="center" vertical="top"/>
    </xf>
    <xf numFmtId="0" fontId="0" fillId="0" borderId="74" xfId="0" applyBorder="1" applyAlignment="1">
      <alignment horizontal="left" vertical="center"/>
    </xf>
    <xf numFmtId="0" fontId="0" fillId="0" borderId="74" xfId="0" applyFont="1" applyBorder="1" applyAlignment="1">
      <alignment horizontal="distributed" vertical="center"/>
    </xf>
    <xf numFmtId="0" fontId="0" fillId="0" borderId="32" xfId="0" applyFont="1" applyBorder="1" applyAlignment="1">
      <alignment horizontal="center" vertical="top"/>
    </xf>
    <xf numFmtId="0" fontId="0" fillId="0" borderId="17" xfId="0" applyFont="1" applyBorder="1" applyAlignment="1">
      <alignment horizontal="center" vertical="top"/>
    </xf>
    <xf numFmtId="0" fontId="0" fillId="0" borderId="100" xfId="0" applyBorder="1" applyAlignment="1">
      <alignment horizontal="center" vertical="center"/>
    </xf>
    <xf numFmtId="0" fontId="0" fillId="0" borderId="104" xfId="0" applyBorder="1" applyAlignment="1">
      <alignment horizontal="center" vertical="center"/>
    </xf>
    <xf numFmtId="0" fontId="0" fillId="0" borderId="63" xfId="0" applyBorder="1" applyAlignment="1">
      <alignment horizontal="center" vertical="center"/>
    </xf>
    <xf numFmtId="0" fontId="0" fillId="0" borderId="32" xfId="0" applyFont="1" applyBorder="1" applyAlignment="1">
      <alignment horizontal="center" vertical="top" wrapText="1"/>
    </xf>
    <xf numFmtId="0" fontId="0" fillId="0" borderId="17" xfId="0" applyFont="1" applyBorder="1" applyAlignment="1">
      <alignment horizontal="center" vertical="top" wrapText="1"/>
    </xf>
    <xf numFmtId="0" fontId="0" fillId="0" borderId="25" xfId="0" applyFont="1" applyBorder="1" applyAlignment="1">
      <alignment horizontal="center" vertical="top" wrapText="1"/>
    </xf>
    <xf numFmtId="0" fontId="0" fillId="0" borderId="100" xfId="0" applyFont="1" applyBorder="1" applyAlignment="1">
      <alignment horizontal="center" vertical="top" wrapText="1"/>
    </xf>
    <xf numFmtId="0" fontId="0" fillId="0" borderId="96" xfId="0" applyFont="1" applyBorder="1" applyAlignment="1">
      <alignment horizontal="center" vertical="top" wrapText="1"/>
    </xf>
    <xf numFmtId="0" fontId="0" fillId="0" borderId="101" xfId="0" applyFont="1" applyBorder="1" applyAlignment="1">
      <alignment horizontal="center" vertical="top" wrapText="1"/>
    </xf>
    <xf numFmtId="0" fontId="0" fillId="0" borderId="6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60"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106" xfId="0" applyFont="1" applyBorder="1" applyAlignment="1">
      <alignment horizontal="distributed" vertical="center" wrapText="1"/>
    </xf>
    <xf numFmtId="0" fontId="0" fillId="0" borderId="0" xfId="0" applyFont="1" applyBorder="1" applyAlignment="1">
      <alignment horizontal="left" vertical="distributed"/>
    </xf>
    <xf numFmtId="0" fontId="0" fillId="0" borderId="61" xfId="0"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9" fillId="0" borderId="46" xfId="0" applyFont="1" applyBorder="1" applyAlignment="1">
      <alignment horizontal="center" vertical="center" wrapText="1"/>
    </xf>
    <xf numFmtId="0" fontId="0" fillId="0" borderId="95" xfId="0" applyFont="1" applyBorder="1" applyAlignment="1">
      <alignment horizontal="center" vertical="center"/>
    </xf>
    <xf numFmtId="0" fontId="0" fillId="0" borderId="49" xfId="0" applyBorder="1" applyAlignment="1">
      <alignment horizontal="center" vertical="center"/>
    </xf>
    <xf numFmtId="0" fontId="13" fillId="0" borderId="100" xfId="0" applyFont="1" applyBorder="1" applyAlignment="1">
      <alignment horizontal="center" vertical="center" wrapText="1"/>
    </xf>
    <xf numFmtId="0" fontId="13" fillId="0" borderId="102" xfId="0" applyFont="1" applyBorder="1" applyAlignment="1">
      <alignment horizontal="center" vertical="center" wrapText="1"/>
    </xf>
    <xf numFmtId="0" fontId="0" fillId="0" borderId="0" xfId="0" applyAlignment="1">
      <alignment horizontal="left" wrapText="1"/>
    </xf>
    <xf numFmtId="0" fontId="32" fillId="0" borderId="74" xfId="0" applyFont="1" applyBorder="1" applyAlignment="1">
      <alignment horizontal="left" vertical="center"/>
    </xf>
    <xf numFmtId="0" fontId="32" fillId="0" borderId="74" xfId="0" applyFont="1" applyBorder="1" applyAlignment="1">
      <alignment vertical="center"/>
    </xf>
    <xf numFmtId="0" fontId="0" fillId="0" borderId="38" xfId="0" applyBorder="1" applyAlignment="1">
      <alignment vertical="center" shrinkToFit="1"/>
    </xf>
    <xf numFmtId="0" fontId="0" fillId="0" borderId="53" xfId="0" applyBorder="1" applyAlignment="1">
      <alignment vertical="center" shrinkToFit="1"/>
    </xf>
    <xf numFmtId="0" fontId="0" fillId="0" borderId="39" xfId="0" applyBorder="1" applyAlignment="1">
      <alignment vertical="center" shrinkToFit="1"/>
    </xf>
    <xf numFmtId="0" fontId="0" fillId="0" borderId="45" xfId="0" applyBorder="1" applyAlignment="1">
      <alignment horizontal="center" vertical="center"/>
    </xf>
    <xf numFmtId="0" fontId="13" fillId="0" borderId="96" xfId="0" applyFont="1" applyBorder="1" applyAlignment="1">
      <alignment horizontal="center" vertical="center" wrapText="1"/>
    </xf>
    <xf numFmtId="0" fontId="0" fillId="0" borderId="10" xfId="0" applyBorder="1" applyAlignment="1">
      <alignment horizontal="center" vertical="center"/>
    </xf>
    <xf numFmtId="0" fontId="0" fillId="0" borderId="9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3"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4" xfId="0" applyFont="1" applyBorder="1" applyAlignment="1">
      <alignment horizontal="center" vertical="center"/>
    </xf>
    <xf numFmtId="0" fontId="0" fillId="0" borderId="0" xfId="0" applyFont="1" applyBorder="1" applyAlignment="1">
      <alignment horizontal="center" vertical="center"/>
    </xf>
    <xf numFmtId="0" fontId="0" fillId="0" borderId="74" xfId="0" applyFont="1"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0" fillId="0" borderId="62" xfId="0" applyFill="1" applyBorder="1" applyAlignment="1">
      <alignment horizontal="center" vertical="center"/>
    </xf>
    <xf numFmtId="0" fontId="0" fillId="0" borderId="107" xfId="0" applyBorder="1" applyAlignment="1">
      <alignment horizontal="center" vertical="center"/>
    </xf>
    <xf numFmtId="0" fontId="0" fillId="0" borderId="91" xfId="0" applyBorder="1" applyAlignment="1">
      <alignment horizontal="center" vertical="center"/>
    </xf>
    <xf numFmtId="0" fontId="0" fillId="0" borderId="41" xfId="0" applyBorder="1" applyAlignment="1">
      <alignment horizontal="center" vertical="center"/>
    </xf>
    <xf numFmtId="0" fontId="13" fillId="0" borderId="95" xfId="0" applyFont="1" applyBorder="1" applyAlignment="1">
      <alignment horizontal="center" vertical="center"/>
    </xf>
    <xf numFmtId="0" fontId="0" fillId="0" borderId="70" xfId="0" applyBorder="1" applyAlignment="1">
      <alignment horizontal="center" vertical="center"/>
    </xf>
    <xf numFmtId="0" fontId="18" fillId="0" borderId="46"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86" xfId="0" applyBorder="1" applyAlignment="1">
      <alignment horizontal="center" vertical="center" wrapText="1"/>
    </xf>
    <xf numFmtId="0" fontId="0" fillId="0" borderId="13" xfId="0" applyBorder="1" applyAlignment="1">
      <alignment horizontal="center" vertical="center" wrapText="1"/>
    </xf>
    <xf numFmtId="0" fontId="0" fillId="0" borderId="88" xfId="0" applyBorder="1" applyAlignment="1">
      <alignment horizontal="center" vertical="center"/>
    </xf>
    <xf numFmtId="0" fontId="32" fillId="0" borderId="0" xfId="0" applyFont="1" applyAlignment="1">
      <alignment horizontal="left"/>
    </xf>
    <xf numFmtId="0" fontId="0" fillId="0" borderId="21" xfId="0" applyBorder="1" applyAlignment="1">
      <alignment horizontal="center" vertical="center"/>
    </xf>
    <xf numFmtId="0" fontId="0" fillId="0" borderId="52" xfId="0" applyBorder="1" applyAlignment="1">
      <alignment horizontal="center" vertical="center"/>
    </xf>
    <xf numFmtId="0" fontId="0" fillId="0" borderId="18" xfId="0" applyBorder="1" applyAlignment="1">
      <alignment horizontal="center" vertical="center"/>
    </xf>
    <xf numFmtId="0" fontId="17" fillId="0" borderId="8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6" xfId="0" applyFont="1" applyBorder="1" applyAlignment="1">
      <alignment horizontal="center" vertical="center" wrapText="1" shrinkToFit="1"/>
    </xf>
    <xf numFmtId="0" fontId="0" fillId="0" borderId="13"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0"/>
  <sheetViews>
    <sheetView zoomScalePageLayoutView="0" workbookViewId="0" topLeftCell="A1">
      <pane xSplit="2" ySplit="6" topLeftCell="H7" activePane="bottomRight" state="frozen"/>
      <selection pane="topLeft" activeCell="A1" sqref="A1"/>
      <selection pane="topRight" activeCell="C1" sqref="C1"/>
      <selection pane="bottomLeft" activeCell="A6" sqref="A6"/>
      <selection pane="bottomRight" activeCell="L22" sqref="L22"/>
    </sheetView>
  </sheetViews>
  <sheetFormatPr defaultColWidth="9.00390625" defaultRowHeight="13.5"/>
  <cols>
    <col min="1" max="1" width="2.875" style="0" customWidth="1"/>
    <col min="2" max="2" width="10.25390625" style="1" customWidth="1"/>
    <col min="3" max="18" width="8.625" style="0" customWidth="1"/>
    <col min="19" max="19" width="6.00390625" style="0" customWidth="1"/>
  </cols>
  <sheetData>
    <row r="1" spans="3:17" ht="17.25">
      <c r="C1" s="539" t="s">
        <v>480</v>
      </c>
      <c r="D1" s="539"/>
      <c r="E1" s="539"/>
      <c r="F1" s="539"/>
      <c r="G1" s="539"/>
      <c r="H1" s="539"/>
      <c r="I1" s="539"/>
      <c r="J1" s="550"/>
      <c r="K1" s="550"/>
      <c r="L1" s="550"/>
      <c r="M1" s="550"/>
      <c r="N1" s="550"/>
      <c r="O1" s="550"/>
      <c r="P1" s="4"/>
      <c r="Q1" s="2"/>
    </row>
    <row r="2" spans="3:17" ht="12" customHeight="1">
      <c r="C2" s="35"/>
      <c r="D2" s="35"/>
      <c r="E2" s="35"/>
      <c r="F2" s="35"/>
      <c r="G2" s="551" t="s">
        <v>53</v>
      </c>
      <c r="H2" s="552"/>
      <c r="I2" s="552"/>
      <c r="J2" s="552"/>
      <c r="K2" s="160"/>
      <c r="L2" s="8"/>
      <c r="M2" s="8"/>
      <c r="N2" s="8"/>
      <c r="O2" s="8"/>
      <c r="P2" s="4"/>
      <c r="Q2" s="2"/>
    </row>
    <row r="3" spans="3:17" ht="12.75" customHeight="1" thickBot="1">
      <c r="C3" s="36"/>
      <c r="D3" s="28"/>
      <c r="E3" s="28"/>
      <c r="F3" s="559"/>
      <c r="G3" s="559"/>
      <c r="H3" s="559"/>
      <c r="I3" s="559"/>
      <c r="J3" s="559"/>
      <c r="K3" s="559"/>
      <c r="L3" s="559"/>
      <c r="M3" s="68" t="s">
        <v>345</v>
      </c>
      <c r="N3" s="27"/>
      <c r="O3" s="27"/>
      <c r="P3" s="27"/>
      <c r="Q3" s="28"/>
    </row>
    <row r="4" spans="2:19" ht="16.5" customHeight="1" thickBot="1">
      <c r="B4" s="549"/>
      <c r="C4" s="558" t="s">
        <v>351</v>
      </c>
      <c r="D4" s="558"/>
      <c r="E4" s="558"/>
      <c r="F4" s="558"/>
      <c r="G4" s="558"/>
      <c r="H4" s="558"/>
      <c r="I4" s="558"/>
      <c r="J4" s="558"/>
      <c r="K4" s="558"/>
      <c r="L4" s="558"/>
      <c r="M4" s="555" t="s">
        <v>344</v>
      </c>
      <c r="N4" s="542" t="s">
        <v>231</v>
      </c>
      <c r="O4" s="544" t="s">
        <v>482</v>
      </c>
      <c r="P4" s="545"/>
      <c r="Q4" s="545"/>
      <c r="R4" s="546"/>
      <c r="S4" s="547" t="s">
        <v>352</v>
      </c>
    </row>
    <row r="5" spans="2:19" ht="20.25" customHeight="1" thickBot="1">
      <c r="B5" s="540"/>
      <c r="C5" s="544" t="s">
        <v>302</v>
      </c>
      <c r="D5" s="553"/>
      <c r="E5" s="553"/>
      <c r="F5" s="553"/>
      <c r="G5" s="554"/>
      <c r="H5" s="544" t="s">
        <v>301</v>
      </c>
      <c r="I5" s="553"/>
      <c r="J5" s="553"/>
      <c r="K5" s="553"/>
      <c r="L5" s="554"/>
      <c r="M5" s="556"/>
      <c r="N5" s="543"/>
      <c r="O5" s="234" t="s">
        <v>176</v>
      </c>
      <c r="P5" s="235" t="s">
        <v>479</v>
      </c>
      <c r="Q5" s="235" t="s">
        <v>175</v>
      </c>
      <c r="R5" s="235" t="s">
        <v>249</v>
      </c>
      <c r="S5" s="548"/>
    </row>
    <row r="6" spans="1:19" ht="21" customHeight="1" thickBot="1">
      <c r="A6" s="233" t="s">
        <v>478</v>
      </c>
      <c r="B6" s="541"/>
      <c r="C6" s="163" t="s">
        <v>349</v>
      </c>
      <c r="D6" s="164" t="s">
        <v>364</v>
      </c>
      <c r="E6" s="164" t="s">
        <v>395</v>
      </c>
      <c r="F6" s="164" t="s">
        <v>477</v>
      </c>
      <c r="G6" s="165" t="s">
        <v>290</v>
      </c>
      <c r="H6" s="164" t="s">
        <v>349</v>
      </c>
      <c r="I6" s="164" t="s">
        <v>364</v>
      </c>
      <c r="J6" s="164" t="s">
        <v>395</v>
      </c>
      <c r="K6" s="164" t="s">
        <v>477</v>
      </c>
      <c r="L6" s="166" t="s">
        <v>289</v>
      </c>
      <c r="M6" s="557"/>
      <c r="N6" s="168" t="s">
        <v>477</v>
      </c>
      <c r="O6" s="163" t="s">
        <v>477</v>
      </c>
      <c r="P6" s="163" t="s">
        <v>477</v>
      </c>
      <c r="Q6" s="163" t="s">
        <v>477</v>
      </c>
      <c r="R6" s="163" t="s">
        <v>477</v>
      </c>
      <c r="S6" s="167" t="s">
        <v>477</v>
      </c>
    </row>
    <row r="7" spans="1:19" s="7" customFormat="1" ht="14.25" customHeight="1">
      <c r="A7" s="162">
        <v>1</v>
      </c>
      <c r="B7" s="212" t="s">
        <v>481</v>
      </c>
      <c r="C7" s="236">
        <v>38266</v>
      </c>
      <c r="D7" s="237">
        <v>39855</v>
      </c>
      <c r="E7" s="237">
        <v>45631</v>
      </c>
      <c r="F7" s="237">
        <v>55789</v>
      </c>
      <c r="G7" s="238">
        <f>F7/Q7</f>
        <v>0.3714512091189944</v>
      </c>
      <c r="H7" s="236">
        <v>10725</v>
      </c>
      <c r="I7" s="237">
        <v>11547</v>
      </c>
      <c r="J7" s="237">
        <v>10379</v>
      </c>
      <c r="K7" s="237">
        <v>11540</v>
      </c>
      <c r="L7" s="239">
        <f aca="true" t="shared" si="0" ref="L7:L29">K7/Q7</f>
        <v>0.07683498455310536</v>
      </c>
      <c r="M7" s="240">
        <f>(F7+J7)/Q7</f>
        <v>0.4405560882070949</v>
      </c>
      <c r="N7" s="241">
        <v>1367738</v>
      </c>
      <c r="O7" s="236">
        <v>488037</v>
      </c>
      <c r="P7" s="242">
        <f>O7/N7</f>
        <v>0.3568205314175668</v>
      </c>
      <c r="Q7" s="237">
        <v>150192</v>
      </c>
      <c r="R7" s="243">
        <f>Q7/O7</f>
        <v>0.3077471585146208</v>
      </c>
      <c r="S7" s="244">
        <f>RANK(R7,$R$7:$R$49)</f>
        <v>8</v>
      </c>
    </row>
    <row r="8" spans="1:19" s="7" customFormat="1" ht="12.75" customHeight="1">
      <c r="A8" s="162">
        <v>1</v>
      </c>
      <c r="B8" s="245" t="s">
        <v>177</v>
      </c>
      <c r="C8" s="236">
        <v>4095</v>
      </c>
      <c r="D8" s="237">
        <v>3999</v>
      </c>
      <c r="E8" s="237">
        <v>4649</v>
      </c>
      <c r="F8" s="237">
        <v>4017</v>
      </c>
      <c r="G8" s="238">
        <f aca="true" t="shared" si="1" ref="G8:G50">F8/Q8</f>
        <v>0.271089215818599</v>
      </c>
      <c r="H8" s="237">
        <v>348</v>
      </c>
      <c r="I8" s="237">
        <v>352</v>
      </c>
      <c r="J8" s="237">
        <v>360</v>
      </c>
      <c r="K8" s="237">
        <v>358</v>
      </c>
      <c r="L8" s="246">
        <f t="shared" si="0"/>
        <v>0.024159805641787015</v>
      </c>
      <c r="M8" s="247">
        <f aca="true" t="shared" si="2" ref="M8:M50">(F8+J8)/Q8</f>
        <v>0.29538399244162505</v>
      </c>
      <c r="N8" s="241">
        <v>178788</v>
      </c>
      <c r="O8" s="236">
        <v>63743</v>
      </c>
      <c r="P8" s="242">
        <f>O8/N8</f>
        <v>0.35652840235362554</v>
      </c>
      <c r="Q8" s="237">
        <v>14818</v>
      </c>
      <c r="R8" s="243">
        <f aca="true" t="shared" si="3" ref="R8:R50">Q8/O8</f>
        <v>0.2324647412264876</v>
      </c>
      <c r="S8" s="244">
        <f aca="true" t="shared" si="4" ref="S8:S49">RANK(R8,$R$8:$R$49)</f>
        <v>17</v>
      </c>
    </row>
    <row r="9" spans="1:19" s="7" customFormat="1" ht="12" customHeight="1">
      <c r="A9" s="162">
        <v>1</v>
      </c>
      <c r="B9" s="216" t="s">
        <v>178</v>
      </c>
      <c r="C9" s="248">
        <v>508</v>
      </c>
      <c r="D9" s="249">
        <v>396</v>
      </c>
      <c r="E9" s="249">
        <v>496</v>
      </c>
      <c r="F9" s="249">
        <v>792</v>
      </c>
      <c r="G9" s="250"/>
      <c r="H9" s="249">
        <v>29</v>
      </c>
      <c r="I9" s="249">
        <v>54</v>
      </c>
      <c r="J9" s="249">
        <v>34</v>
      </c>
      <c r="K9" s="249">
        <v>37</v>
      </c>
      <c r="L9" s="246"/>
      <c r="M9" s="247"/>
      <c r="N9" s="251">
        <v>46199</v>
      </c>
      <c r="O9" s="248">
        <v>15782</v>
      </c>
      <c r="P9" s="242">
        <f aca="true" t="shared" si="5" ref="P9:P49">O9/N9</f>
        <v>0.3416091257386524</v>
      </c>
      <c r="Q9" s="249"/>
      <c r="R9" s="252"/>
      <c r="S9" s="244"/>
    </row>
    <row r="10" spans="1:19" s="7" customFormat="1" ht="12" customHeight="1">
      <c r="A10" s="162">
        <v>1</v>
      </c>
      <c r="B10" s="216" t="s">
        <v>164</v>
      </c>
      <c r="C10" s="248">
        <v>62</v>
      </c>
      <c r="D10" s="249" t="s">
        <v>320</v>
      </c>
      <c r="E10" s="249">
        <v>50</v>
      </c>
      <c r="F10" s="249">
        <v>93</v>
      </c>
      <c r="G10" s="250">
        <f t="shared" si="1"/>
        <v>0.19175257731958764</v>
      </c>
      <c r="H10" s="249">
        <v>24</v>
      </c>
      <c r="I10" s="249">
        <v>14</v>
      </c>
      <c r="J10" s="249">
        <v>6</v>
      </c>
      <c r="K10" s="249">
        <v>12</v>
      </c>
      <c r="L10" s="246">
        <f t="shared" si="0"/>
        <v>0.024742268041237112</v>
      </c>
      <c r="M10" s="247">
        <f t="shared" si="2"/>
        <v>0.20412371134020618</v>
      </c>
      <c r="N10" s="251">
        <v>8854</v>
      </c>
      <c r="O10" s="248">
        <v>3480</v>
      </c>
      <c r="P10" s="242">
        <f t="shared" si="5"/>
        <v>0.3930426925683307</v>
      </c>
      <c r="Q10" s="249">
        <v>485</v>
      </c>
      <c r="R10" s="252">
        <f t="shared" si="3"/>
        <v>0.13936781609195403</v>
      </c>
      <c r="S10" s="244">
        <f t="shared" si="4"/>
        <v>33</v>
      </c>
    </row>
    <row r="11" spans="1:19" s="7" customFormat="1" ht="12" customHeight="1">
      <c r="A11" s="162">
        <v>1</v>
      </c>
      <c r="B11" s="216" t="s">
        <v>166</v>
      </c>
      <c r="C11" s="248">
        <v>179</v>
      </c>
      <c r="D11" s="249">
        <v>164</v>
      </c>
      <c r="E11" s="249">
        <v>152</v>
      </c>
      <c r="F11" s="249">
        <v>139</v>
      </c>
      <c r="G11" s="250">
        <f t="shared" si="1"/>
        <v>0.3850415512465374</v>
      </c>
      <c r="H11" s="249">
        <v>38</v>
      </c>
      <c r="I11" s="249">
        <v>30</v>
      </c>
      <c r="J11" s="249">
        <v>24</v>
      </c>
      <c r="K11" s="249">
        <v>18</v>
      </c>
      <c r="L11" s="246">
        <f t="shared" si="0"/>
        <v>0.04986149584487535</v>
      </c>
      <c r="M11" s="247">
        <f t="shared" si="2"/>
        <v>0.4515235457063712</v>
      </c>
      <c r="N11" s="251">
        <v>4689</v>
      </c>
      <c r="O11" s="248">
        <v>1977</v>
      </c>
      <c r="P11" s="242">
        <f t="shared" si="5"/>
        <v>0.4216250799744082</v>
      </c>
      <c r="Q11" s="249">
        <v>361</v>
      </c>
      <c r="R11" s="252">
        <f t="shared" si="3"/>
        <v>0.18259989883662114</v>
      </c>
      <c r="S11" s="244">
        <f t="shared" si="4"/>
        <v>25</v>
      </c>
    </row>
    <row r="12" spans="1:19" s="7" customFormat="1" ht="12.75" customHeight="1">
      <c r="A12" s="162">
        <v>1</v>
      </c>
      <c r="B12" s="216" t="s">
        <v>179</v>
      </c>
      <c r="C12" s="248">
        <v>240</v>
      </c>
      <c r="D12" s="249">
        <v>304</v>
      </c>
      <c r="E12" s="249">
        <v>459</v>
      </c>
      <c r="F12" s="249">
        <v>380</v>
      </c>
      <c r="G12" s="250">
        <f t="shared" si="1"/>
        <v>0.07905138339920949</v>
      </c>
      <c r="H12" s="249">
        <v>10</v>
      </c>
      <c r="I12" s="249">
        <v>13</v>
      </c>
      <c r="J12" s="249">
        <v>13</v>
      </c>
      <c r="K12" s="249">
        <v>50</v>
      </c>
      <c r="L12" s="246">
        <f t="shared" si="0"/>
        <v>0.01040149781568546</v>
      </c>
      <c r="M12" s="247">
        <f t="shared" si="2"/>
        <v>0.08175577283128771</v>
      </c>
      <c r="N12" s="251">
        <v>54163</v>
      </c>
      <c r="O12" s="248">
        <v>20198</v>
      </c>
      <c r="P12" s="242">
        <f t="shared" si="5"/>
        <v>0.3729113970791869</v>
      </c>
      <c r="Q12" s="249">
        <v>4807</v>
      </c>
      <c r="R12" s="252">
        <f t="shared" si="3"/>
        <v>0.23799386077829487</v>
      </c>
      <c r="S12" s="244">
        <f t="shared" si="4"/>
        <v>15</v>
      </c>
    </row>
    <row r="13" spans="1:19" s="7" customFormat="1" ht="12" customHeight="1">
      <c r="A13" s="162">
        <v>1</v>
      </c>
      <c r="B13" s="216" t="s">
        <v>180</v>
      </c>
      <c r="C13" s="248">
        <v>5259</v>
      </c>
      <c r="D13" s="249">
        <v>5338</v>
      </c>
      <c r="E13" s="249">
        <v>5445</v>
      </c>
      <c r="F13" s="249">
        <v>5809</v>
      </c>
      <c r="G13" s="250">
        <f t="shared" si="1"/>
        <v>0.6503582624272279</v>
      </c>
      <c r="H13" s="249">
        <v>331</v>
      </c>
      <c r="I13" s="249">
        <v>331</v>
      </c>
      <c r="J13" s="249">
        <v>497</v>
      </c>
      <c r="K13" s="249">
        <v>482</v>
      </c>
      <c r="L13" s="246">
        <f t="shared" si="0"/>
        <v>0.053963278101209135</v>
      </c>
      <c r="M13" s="247">
        <f t="shared" si="2"/>
        <v>0.706000895656068</v>
      </c>
      <c r="N13" s="251">
        <v>154061</v>
      </c>
      <c r="O13" s="248">
        <v>55579</v>
      </c>
      <c r="P13" s="242">
        <f t="shared" si="5"/>
        <v>0.3607596990802345</v>
      </c>
      <c r="Q13" s="249">
        <v>8932</v>
      </c>
      <c r="R13" s="252">
        <f t="shared" si="3"/>
        <v>0.16070818114755572</v>
      </c>
      <c r="S13" s="244">
        <f t="shared" si="4"/>
        <v>27</v>
      </c>
    </row>
    <row r="14" spans="1:19" s="7" customFormat="1" ht="12" customHeight="1">
      <c r="A14" s="162">
        <v>1</v>
      </c>
      <c r="B14" s="216" t="s">
        <v>167</v>
      </c>
      <c r="C14" s="248">
        <v>233</v>
      </c>
      <c r="D14" s="249">
        <v>233</v>
      </c>
      <c r="E14" s="249">
        <v>263</v>
      </c>
      <c r="F14" s="249">
        <v>242</v>
      </c>
      <c r="G14" s="250">
        <f t="shared" si="1"/>
        <v>0.6836158192090396</v>
      </c>
      <c r="H14" s="249">
        <v>3</v>
      </c>
      <c r="I14" s="249">
        <v>3</v>
      </c>
      <c r="J14" s="249">
        <v>2</v>
      </c>
      <c r="K14" s="249">
        <v>0</v>
      </c>
      <c r="L14" s="246">
        <f t="shared" si="0"/>
        <v>0</v>
      </c>
      <c r="M14" s="247">
        <f t="shared" si="2"/>
        <v>0.6892655367231638</v>
      </c>
      <c r="N14" s="251">
        <v>12247</v>
      </c>
      <c r="O14" s="248">
        <v>4157</v>
      </c>
      <c r="P14" s="242">
        <f t="shared" si="5"/>
        <v>0.3394300645055932</v>
      </c>
      <c r="Q14" s="249">
        <v>354</v>
      </c>
      <c r="R14" s="252">
        <f t="shared" si="3"/>
        <v>0.08515756555208083</v>
      </c>
      <c r="S14" s="244">
        <f t="shared" si="4"/>
        <v>38</v>
      </c>
    </row>
    <row r="15" spans="1:19" s="7" customFormat="1" ht="12" customHeight="1">
      <c r="A15" s="162">
        <v>1</v>
      </c>
      <c r="B15" s="216" t="s">
        <v>181</v>
      </c>
      <c r="C15" s="248">
        <v>2534</v>
      </c>
      <c r="D15" s="249">
        <v>3497</v>
      </c>
      <c r="E15" s="249">
        <v>2139</v>
      </c>
      <c r="F15" s="249">
        <v>3711</v>
      </c>
      <c r="G15" s="250">
        <f t="shared" si="1"/>
        <v>0.7171014492753623</v>
      </c>
      <c r="H15" s="249">
        <v>1483</v>
      </c>
      <c r="I15" s="249">
        <v>1230</v>
      </c>
      <c r="J15" s="249">
        <v>1149</v>
      </c>
      <c r="K15" s="249">
        <v>1362</v>
      </c>
      <c r="L15" s="246">
        <f t="shared" si="0"/>
        <v>0.26318840579710145</v>
      </c>
      <c r="M15" s="247">
        <f t="shared" si="2"/>
        <v>0.9391304347826087</v>
      </c>
      <c r="N15" s="251">
        <v>117319</v>
      </c>
      <c r="O15" s="248">
        <v>39607</v>
      </c>
      <c r="P15" s="242">
        <f t="shared" si="5"/>
        <v>0.33760090010995664</v>
      </c>
      <c r="Q15" s="249">
        <v>5175</v>
      </c>
      <c r="R15" s="252">
        <f t="shared" si="3"/>
        <v>0.13065872194309086</v>
      </c>
      <c r="S15" s="244">
        <f t="shared" si="4"/>
        <v>34</v>
      </c>
    </row>
    <row r="16" spans="1:19" s="7" customFormat="1" ht="11.25" customHeight="1">
      <c r="A16" s="162">
        <v>1</v>
      </c>
      <c r="B16" s="216" t="s">
        <v>182</v>
      </c>
      <c r="C16" s="248">
        <v>847</v>
      </c>
      <c r="D16" s="249">
        <v>631</v>
      </c>
      <c r="E16" s="249">
        <v>366</v>
      </c>
      <c r="F16" s="249">
        <v>417</v>
      </c>
      <c r="G16" s="250">
        <f t="shared" si="1"/>
        <v>0.04346013548723293</v>
      </c>
      <c r="H16" s="249">
        <v>32</v>
      </c>
      <c r="I16" s="249">
        <v>12</v>
      </c>
      <c r="J16" s="249">
        <v>13</v>
      </c>
      <c r="K16" s="249">
        <v>7</v>
      </c>
      <c r="L16" s="246">
        <f t="shared" si="0"/>
        <v>0.0007295466388744137</v>
      </c>
      <c r="M16" s="247">
        <f t="shared" si="2"/>
        <v>0.044815007816571134</v>
      </c>
      <c r="N16" s="251">
        <v>156160</v>
      </c>
      <c r="O16" s="248">
        <v>50741</v>
      </c>
      <c r="P16" s="242">
        <f t="shared" si="5"/>
        <v>0.32492955942622953</v>
      </c>
      <c r="Q16" s="249">
        <v>9595</v>
      </c>
      <c r="R16" s="252">
        <f t="shared" si="3"/>
        <v>0.1890975739540017</v>
      </c>
      <c r="S16" s="244">
        <f t="shared" si="4"/>
        <v>22</v>
      </c>
    </row>
    <row r="17" spans="1:19" s="7" customFormat="1" ht="12" customHeight="1">
      <c r="A17" s="162">
        <v>1</v>
      </c>
      <c r="B17" s="216" t="s">
        <v>208</v>
      </c>
      <c r="C17" s="248">
        <v>1531</v>
      </c>
      <c r="D17" s="249">
        <v>1696</v>
      </c>
      <c r="E17" s="249">
        <v>1365</v>
      </c>
      <c r="F17" s="249">
        <v>1625</v>
      </c>
      <c r="G17" s="250">
        <f t="shared" si="1"/>
        <v>0.3364389233954451</v>
      </c>
      <c r="H17" s="249">
        <v>42</v>
      </c>
      <c r="I17" s="249">
        <v>46</v>
      </c>
      <c r="J17" s="249">
        <v>57</v>
      </c>
      <c r="K17" s="249">
        <v>42</v>
      </c>
      <c r="L17" s="246">
        <f t="shared" si="0"/>
        <v>0.008695652173913044</v>
      </c>
      <c r="M17" s="247">
        <f t="shared" si="2"/>
        <v>0.34824016563147</v>
      </c>
      <c r="N17" s="251">
        <v>37120</v>
      </c>
      <c r="O17" s="248">
        <v>14632</v>
      </c>
      <c r="P17" s="242">
        <f t="shared" si="5"/>
        <v>0.3941810344827586</v>
      </c>
      <c r="Q17" s="249">
        <v>4830</v>
      </c>
      <c r="R17" s="252">
        <f t="shared" si="3"/>
        <v>0.330098414434117</v>
      </c>
      <c r="S17" s="244">
        <f t="shared" si="4"/>
        <v>3</v>
      </c>
    </row>
    <row r="18" spans="1:19" s="7" customFormat="1" ht="12" customHeight="1">
      <c r="A18" s="162">
        <v>1</v>
      </c>
      <c r="B18" s="216" t="s">
        <v>209</v>
      </c>
      <c r="C18" s="248">
        <v>4728</v>
      </c>
      <c r="D18" s="249">
        <v>4287</v>
      </c>
      <c r="E18" s="249">
        <v>3412</v>
      </c>
      <c r="F18" s="249">
        <v>3856</v>
      </c>
      <c r="G18" s="250">
        <f t="shared" si="1"/>
        <v>0.4375851112119837</v>
      </c>
      <c r="H18" s="249">
        <v>81</v>
      </c>
      <c r="I18" s="249">
        <v>111</v>
      </c>
      <c r="J18" s="249">
        <v>95</v>
      </c>
      <c r="K18" s="249">
        <v>483</v>
      </c>
      <c r="L18" s="246">
        <f t="shared" si="0"/>
        <v>0.05481162051747617</v>
      </c>
      <c r="M18" s="247">
        <f t="shared" si="2"/>
        <v>0.44836586472991374</v>
      </c>
      <c r="N18" s="251">
        <v>69705</v>
      </c>
      <c r="O18" s="248">
        <v>27333</v>
      </c>
      <c r="P18" s="242">
        <f t="shared" si="5"/>
        <v>0.3921239509360878</v>
      </c>
      <c r="Q18" s="249">
        <v>8812</v>
      </c>
      <c r="R18" s="252">
        <f t="shared" si="3"/>
        <v>0.32239417553872607</v>
      </c>
      <c r="S18" s="244">
        <f t="shared" si="4"/>
        <v>4</v>
      </c>
    </row>
    <row r="19" spans="1:19" s="7" customFormat="1" ht="12" customHeight="1">
      <c r="A19" s="162">
        <v>1</v>
      </c>
      <c r="B19" s="216" t="s">
        <v>210</v>
      </c>
      <c r="C19" s="248">
        <v>2359</v>
      </c>
      <c r="D19" s="249">
        <v>2829</v>
      </c>
      <c r="E19" s="249">
        <v>2960</v>
      </c>
      <c r="F19" s="249">
        <v>2826</v>
      </c>
      <c r="G19" s="250">
        <f t="shared" si="1"/>
        <v>0.4384114179336022</v>
      </c>
      <c r="H19" s="249">
        <v>623</v>
      </c>
      <c r="I19" s="249">
        <v>519</v>
      </c>
      <c r="J19" s="249">
        <v>459</v>
      </c>
      <c r="K19" s="249">
        <v>527</v>
      </c>
      <c r="L19" s="246">
        <f t="shared" si="0"/>
        <v>0.08175612783121315</v>
      </c>
      <c r="M19" s="247">
        <f t="shared" si="2"/>
        <v>0.5096183679801427</v>
      </c>
      <c r="N19" s="251">
        <v>60936</v>
      </c>
      <c r="O19" s="248">
        <v>25864</v>
      </c>
      <c r="P19" s="242">
        <f t="shared" si="5"/>
        <v>0.4244453196796639</v>
      </c>
      <c r="Q19" s="249">
        <v>6446</v>
      </c>
      <c r="R19" s="252">
        <f t="shared" si="3"/>
        <v>0.2492267244045778</v>
      </c>
      <c r="S19" s="244">
        <f t="shared" si="4"/>
        <v>12</v>
      </c>
    </row>
    <row r="20" spans="1:19" s="7" customFormat="1" ht="12" customHeight="1">
      <c r="A20" s="162">
        <v>1</v>
      </c>
      <c r="B20" s="216" t="s">
        <v>211</v>
      </c>
      <c r="C20" s="248">
        <v>2124</v>
      </c>
      <c r="D20" s="249" t="s">
        <v>330</v>
      </c>
      <c r="E20" s="249">
        <v>1782</v>
      </c>
      <c r="F20" s="249">
        <v>2781</v>
      </c>
      <c r="G20" s="250">
        <f t="shared" si="1"/>
        <v>0.3380333049714355</v>
      </c>
      <c r="H20" s="249">
        <v>930</v>
      </c>
      <c r="I20" s="249" t="s">
        <v>330</v>
      </c>
      <c r="J20" s="249">
        <v>985</v>
      </c>
      <c r="K20" s="249">
        <v>804</v>
      </c>
      <c r="L20" s="246">
        <f t="shared" si="0"/>
        <v>0.09772699647502127</v>
      </c>
      <c r="M20" s="247">
        <f t="shared" si="2"/>
        <v>0.45776103075240065</v>
      </c>
      <c r="N20" s="251">
        <v>54997</v>
      </c>
      <c r="O20" s="248">
        <v>22547</v>
      </c>
      <c r="P20" s="242">
        <f t="shared" si="5"/>
        <v>0.40996781642635055</v>
      </c>
      <c r="Q20" s="249">
        <v>8227</v>
      </c>
      <c r="R20" s="252">
        <f t="shared" si="3"/>
        <v>0.3648822459750743</v>
      </c>
      <c r="S20" s="244">
        <f t="shared" si="4"/>
        <v>1</v>
      </c>
    </row>
    <row r="21" spans="1:19" s="7" customFormat="1" ht="12" customHeight="1">
      <c r="A21" s="162">
        <v>1</v>
      </c>
      <c r="B21" s="220" t="s">
        <v>104</v>
      </c>
      <c r="C21" s="248">
        <v>789</v>
      </c>
      <c r="D21" s="249">
        <v>767</v>
      </c>
      <c r="E21" s="249">
        <v>686</v>
      </c>
      <c r="F21" s="249">
        <v>774</v>
      </c>
      <c r="G21" s="250">
        <f t="shared" si="1"/>
        <v>0.3673469387755102</v>
      </c>
      <c r="H21" s="249">
        <v>406</v>
      </c>
      <c r="I21" s="249">
        <v>312</v>
      </c>
      <c r="J21" s="249">
        <v>238</v>
      </c>
      <c r="K21" s="249">
        <v>353</v>
      </c>
      <c r="L21" s="246">
        <f t="shared" si="0"/>
        <v>0.16753678215472234</v>
      </c>
      <c r="M21" s="247">
        <f t="shared" si="2"/>
        <v>0.4803037494067394</v>
      </c>
      <c r="N21" s="251">
        <v>23527</v>
      </c>
      <c r="O21" s="248">
        <v>9105</v>
      </c>
      <c r="P21" s="242">
        <f t="shared" si="5"/>
        <v>0.38700216772219154</v>
      </c>
      <c r="Q21" s="249">
        <v>2107</v>
      </c>
      <c r="R21" s="252">
        <f t="shared" si="3"/>
        <v>0.2314113124656782</v>
      </c>
      <c r="S21" s="244">
        <f t="shared" si="4"/>
        <v>18</v>
      </c>
    </row>
    <row r="22" spans="1:19" s="7" customFormat="1" ht="12" customHeight="1">
      <c r="A22" s="162">
        <v>1</v>
      </c>
      <c r="B22" s="216" t="s">
        <v>212</v>
      </c>
      <c r="C22" s="248">
        <v>3463</v>
      </c>
      <c r="D22" s="249">
        <v>3346</v>
      </c>
      <c r="E22" s="249">
        <v>3414</v>
      </c>
      <c r="F22" s="249">
        <v>3446</v>
      </c>
      <c r="G22" s="250">
        <f t="shared" si="1"/>
        <v>0.25791482673452587</v>
      </c>
      <c r="H22" s="249">
        <v>2188</v>
      </c>
      <c r="I22" s="249">
        <v>2210</v>
      </c>
      <c r="J22" s="249">
        <v>2781</v>
      </c>
      <c r="K22" s="249">
        <v>2354</v>
      </c>
      <c r="L22" s="246">
        <f t="shared" si="0"/>
        <v>0.1761844173340319</v>
      </c>
      <c r="M22" s="247">
        <f t="shared" si="2"/>
        <v>0.46605792979567395</v>
      </c>
      <c r="N22" s="251">
        <v>107050</v>
      </c>
      <c r="O22" s="248">
        <v>41937</v>
      </c>
      <c r="P22" s="242">
        <f t="shared" si="5"/>
        <v>0.3917515179822513</v>
      </c>
      <c r="Q22" s="249">
        <v>13361</v>
      </c>
      <c r="R22" s="252">
        <f t="shared" si="3"/>
        <v>0.31859694303359803</v>
      </c>
      <c r="S22" s="244">
        <f t="shared" si="4"/>
        <v>5</v>
      </c>
    </row>
    <row r="23" spans="1:19" s="7" customFormat="1" ht="12" customHeight="1">
      <c r="A23" s="162">
        <v>1</v>
      </c>
      <c r="B23" s="216" t="s">
        <v>213</v>
      </c>
      <c r="C23" s="248">
        <v>5944</v>
      </c>
      <c r="D23" s="249">
        <v>5790</v>
      </c>
      <c r="E23" s="249">
        <v>6135</v>
      </c>
      <c r="F23" s="249">
        <v>6225</v>
      </c>
      <c r="G23" s="250"/>
      <c r="H23" s="249">
        <v>1442</v>
      </c>
      <c r="I23" s="249">
        <v>1341</v>
      </c>
      <c r="J23" s="249">
        <v>1226</v>
      </c>
      <c r="K23" s="249">
        <v>926</v>
      </c>
      <c r="L23" s="246"/>
      <c r="M23" s="247"/>
      <c r="N23" s="251">
        <v>171736</v>
      </c>
      <c r="O23" s="248">
        <v>61080</v>
      </c>
      <c r="P23" s="242">
        <f t="shared" si="5"/>
        <v>0.35566217915870874</v>
      </c>
      <c r="Q23" s="253" t="s">
        <v>330</v>
      </c>
      <c r="R23" s="252"/>
      <c r="S23" s="244"/>
    </row>
    <row r="24" spans="1:19" s="7" customFormat="1" ht="12" customHeight="1">
      <c r="A24" s="162">
        <v>1</v>
      </c>
      <c r="B24" s="216" t="s">
        <v>214</v>
      </c>
      <c r="C24" s="248">
        <v>508</v>
      </c>
      <c r="D24" s="249">
        <v>497</v>
      </c>
      <c r="E24" s="249">
        <v>518</v>
      </c>
      <c r="F24" s="249">
        <v>548</v>
      </c>
      <c r="G24" s="250">
        <f t="shared" si="1"/>
        <v>0.2687591956841589</v>
      </c>
      <c r="H24" s="249">
        <v>18</v>
      </c>
      <c r="I24" s="249">
        <v>15</v>
      </c>
      <c r="J24" s="249">
        <v>11</v>
      </c>
      <c r="K24" s="249">
        <v>21</v>
      </c>
      <c r="L24" s="246">
        <f t="shared" si="0"/>
        <v>0.010299166257969592</v>
      </c>
      <c r="M24" s="247">
        <f t="shared" si="2"/>
        <v>0.2741539970573811</v>
      </c>
      <c r="N24" s="251">
        <v>30995</v>
      </c>
      <c r="O24" s="248">
        <v>11012</v>
      </c>
      <c r="P24" s="242">
        <f t="shared" si="5"/>
        <v>0.3552831101790611</v>
      </c>
      <c r="Q24" s="249">
        <v>2039</v>
      </c>
      <c r="R24" s="252">
        <f t="shared" si="3"/>
        <v>0.1851616418452597</v>
      </c>
      <c r="S24" s="244">
        <f t="shared" si="4"/>
        <v>23</v>
      </c>
    </row>
    <row r="25" spans="1:19" s="7" customFormat="1" ht="12" customHeight="1">
      <c r="A25" s="162">
        <v>1</v>
      </c>
      <c r="B25" s="216" t="s">
        <v>215</v>
      </c>
      <c r="C25" s="248">
        <v>11420</v>
      </c>
      <c r="D25" s="249">
        <v>8259</v>
      </c>
      <c r="E25" s="249">
        <v>10467</v>
      </c>
      <c r="F25" s="249">
        <v>10468</v>
      </c>
      <c r="G25" s="250">
        <f t="shared" si="1"/>
        <v>0.4094180225281602</v>
      </c>
      <c r="H25" s="249">
        <v>4628</v>
      </c>
      <c r="I25" s="249">
        <v>3184</v>
      </c>
      <c r="J25" s="249">
        <v>2206</v>
      </c>
      <c r="K25" s="249">
        <v>1681</v>
      </c>
      <c r="L25" s="246">
        <f t="shared" si="0"/>
        <v>0.0657462453066333</v>
      </c>
      <c r="M25" s="247">
        <f t="shared" si="2"/>
        <v>0.49569774718397996</v>
      </c>
      <c r="N25" s="251">
        <v>229999</v>
      </c>
      <c r="O25" s="248">
        <v>88117</v>
      </c>
      <c r="P25" s="242">
        <f t="shared" si="5"/>
        <v>0.38311905703937843</v>
      </c>
      <c r="Q25" s="249">
        <v>25568</v>
      </c>
      <c r="R25" s="252">
        <f t="shared" si="3"/>
        <v>0.2901596740697028</v>
      </c>
      <c r="S25" s="244">
        <f t="shared" si="4"/>
        <v>10</v>
      </c>
    </row>
    <row r="26" spans="1:19" s="7" customFormat="1" ht="12" customHeight="1">
      <c r="A26" s="162">
        <v>1</v>
      </c>
      <c r="B26" s="216" t="s">
        <v>216</v>
      </c>
      <c r="C26" s="248">
        <v>569</v>
      </c>
      <c r="D26" s="249">
        <v>602</v>
      </c>
      <c r="E26" s="249">
        <v>2310</v>
      </c>
      <c r="F26" s="249">
        <v>634</v>
      </c>
      <c r="G26" s="250">
        <f t="shared" si="1"/>
        <v>0.07023374321480004</v>
      </c>
      <c r="H26" s="249">
        <v>13</v>
      </c>
      <c r="I26" s="249">
        <v>36</v>
      </c>
      <c r="J26" s="249">
        <v>389</v>
      </c>
      <c r="K26" s="249">
        <v>255</v>
      </c>
      <c r="L26" s="246">
        <f t="shared" si="0"/>
        <v>0.02824858757062147</v>
      </c>
      <c r="M26" s="247">
        <f t="shared" si="2"/>
        <v>0.11332668660684612</v>
      </c>
      <c r="N26" s="251">
        <v>119023</v>
      </c>
      <c r="O26" s="248">
        <v>46506</v>
      </c>
      <c r="P26" s="242">
        <f t="shared" si="5"/>
        <v>0.3907312032128244</v>
      </c>
      <c r="Q26" s="249">
        <v>9027</v>
      </c>
      <c r="R26" s="252">
        <f t="shared" si="3"/>
        <v>0.19410398658237646</v>
      </c>
      <c r="S26" s="244">
        <f t="shared" si="4"/>
        <v>21</v>
      </c>
    </row>
    <row r="27" spans="1:19" s="7" customFormat="1" ht="12.75" customHeight="1">
      <c r="A27" s="162">
        <v>1</v>
      </c>
      <c r="B27" s="216" t="s">
        <v>217</v>
      </c>
      <c r="C27" s="248">
        <v>137</v>
      </c>
      <c r="D27" s="249">
        <v>100</v>
      </c>
      <c r="E27" s="249">
        <v>294</v>
      </c>
      <c r="F27" s="249">
        <v>518</v>
      </c>
      <c r="G27" s="250">
        <f t="shared" si="1"/>
        <v>0.24126688402421984</v>
      </c>
      <c r="H27" s="249">
        <v>15</v>
      </c>
      <c r="I27" s="249">
        <v>17</v>
      </c>
      <c r="J27" s="253">
        <v>16</v>
      </c>
      <c r="K27" s="253">
        <v>16</v>
      </c>
      <c r="L27" s="246">
        <f t="shared" si="0"/>
        <v>0.007452258965999069</v>
      </c>
      <c r="M27" s="247">
        <f t="shared" si="2"/>
        <v>0.2487191429902189</v>
      </c>
      <c r="N27" s="251">
        <v>30733</v>
      </c>
      <c r="O27" s="248">
        <v>11734</v>
      </c>
      <c r="P27" s="242">
        <f t="shared" si="5"/>
        <v>0.38180457488692937</v>
      </c>
      <c r="Q27" s="249">
        <v>2147</v>
      </c>
      <c r="R27" s="252">
        <f t="shared" si="3"/>
        <v>0.18297255837736492</v>
      </c>
      <c r="S27" s="244">
        <f t="shared" si="4"/>
        <v>24</v>
      </c>
    </row>
    <row r="28" spans="1:19" s="7" customFormat="1" ht="12" customHeight="1">
      <c r="A28" s="162">
        <v>1</v>
      </c>
      <c r="B28" s="216" t="s">
        <v>218</v>
      </c>
      <c r="C28" s="248">
        <v>317</v>
      </c>
      <c r="D28" s="249">
        <v>1709</v>
      </c>
      <c r="E28" s="249">
        <v>1575</v>
      </c>
      <c r="F28" s="249">
        <v>1652</v>
      </c>
      <c r="G28" s="250">
        <f t="shared" si="1"/>
        <v>0.23046875</v>
      </c>
      <c r="H28" s="249">
        <v>16</v>
      </c>
      <c r="I28" s="249">
        <v>21</v>
      </c>
      <c r="J28" s="249">
        <v>18</v>
      </c>
      <c r="K28" s="249">
        <v>14</v>
      </c>
      <c r="L28" s="246">
        <f t="shared" si="0"/>
        <v>0.001953125</v>
      </c>
      <c r="M28" s="247">
        <f t="shared" si="2"/>
        <v>0.23297991071428573</v>
      </c>
      <c r="N28" s="251">
        <v>54346</v>
      </c>
      <c r="O28" s="248">
        <v>23053</v>
      </c>
      <c r="P28" s="242">
        <f t="shared" si="5"/>
        <v>0.42418945276561293</v>
      </c>
      <c r="Q28" s="249">
        <v>7168</v>
      </c>
      <c r="R28" s="252">
        <f t="shared" si="3"/>
        <v>0.3109356699778771</v>
      </c>
      <c r="S28" s="244">
        <f t="shared" si="4"/>
        <v>7</v>
      </c>
    </row>
    <row r="29" spans="1:19" s="7" customFormat="1" ht="12" customHeight="1">
      <c r="A29" s="162">
        <v>1</v>
      </c>
      <c r="B29" s="216" t="s">
        <v>219</v>
      </c>
      <c r="C29" s="248">
        <v>726</v>
      </c>
      <c r="D29" s="249">
        <v>640</v>
      </c>
      <c r="E29" s="249">
        <v>3712</v>
      </c>
      <c r="F29" s="249"/>
      <c r="G29" s="250">
        <f t="shared" si="1"/>
        <v>0</v>
      </c>
      <c r="H29" s="249">
        <v>0</v>
      </c>
      <c r="I29" s="249">
        <v>12</v>
      </c>
      <c r="J29" s="249">
        <v>10</v>
      </c>
      <c r="K29" s="249">
        <v>24</v>
      </c>
      <c r="L29" s="246">
        <f t="shared" si="0"/>
        <v>0.007739438890680426</v>
      </c>
      <c r="M29" s="247">
        <f t="shared" si="2"/>
        <v>0.0032247662044501773</v>
      </c>
      <c r="N29" s="251">
        <v>48724</v>
      </c>
      <c r="O29" s="248">
        <v>19538</v>
      </c>
      <c r="P29" s="242">
        <f t="shared" si="5"/>
        <v>0.400993350299647</v>
      </c>
      <c r="Q29" s="249">
        <v>3101</v>
      </c>
      <c r="R29" s="252">
        <f t="shared" si="3"/>
        <v>0.158716347630259</v>
      </c>
      <c r="S29" s="244">
        <f t="shared" si="4"/>
        <v>28</v>
      </c>
    </row>
    <row r="30" spans="1:19" s="7" customFormat="1" ht="12" customHeight="1">
      <c r="A30" s="162">
        <v>1</v>
      </c>
      <c r="B30" s="216" t="s">
        <v>280</v>
      </c>
      <c r="C30" s="248">
        <v>323</v>
      </c>
      <c r="D30" s="249">
        <v>305</v>
      </c>
      <c r="E30" s="249">
        <v>367</v>
      </c>
      <c r="F30" s="249">
        <v>687</v>
      </c>
      <c r="G30" s="250">
        <f t="shared" si="1"/>
        <v>0.25904977375565613</v>
      </c>
      <c r="H30" s="249">
        <v>5</v>
      </c>
      <c r="I30" s="249">
        <v>7</v>
      </c>
      <c r="J30" s="249">
        <v>1</v>
      </c>
      <c r="K30" s="249">
        <v>30</v>
      </c>
      <c r="L30" s="246">
        <f>K30/Q30</f>
        <v>0.011312217194570135</v>
      </c>
      <c r="M30" s="247">
        <f t="shared" si="2"/>
        <v>0.2594268476621418</v>
      </c>
      <c r="N30" s="251">
        <v>28032</v>
      </c>
      <c r="O30" s="248">
        <v>10783</v>
      </c>
      <c r="P30" s="242">
        <f t="shared" si="5"/>
        <v>0.3846675228310502</v>
      </c>
      <c r="Q30" s="249">
        <v>2652</v>
      </c>
      <c r="R30" s="252">
        <f t="shared" si="3"/>
        <v>0.24594268756375776</v>
      </c>
      <c r="S30" s="244">
        <f t="shared" si="4"/>
        <v>13</v>
      </c>
    </row>
    <row r="31" spans="1:19" s="7" customFormat="1" ht="12" customHeight="1">
      <c r="A31" s="162">
        <v>1</v>
      </c>
      <c r="B31" s="216" t="s">
        <v>220</v>
      </c>
      <c r="C31" s="248">
        <v>387</v>
      </c>
      <c r="D31" s="249">
        <v>414</v>
      </c>
      <c r="E31" s="249">
        <v>490</v>
      </c>
      <c r="F31" s="249">
        <v>511</v>
      </c>
      <c r="G31" s="250">
        <f t="shared" si="1"/>
        <v>0.24817872753763964</v>
      </c>
      <c r="H31" s="249">
        <v>19</v>
      </c>
      <c r="I31" s="249">
        <v>13</v>
      </c>
      <c r="J31" s="249">
        <v>7</v>
      </c>
      <c r="K31" s="249">
        <v>5</v>
      </c>
      <c r="L31" s="246">
        <f aca="true" t="shared" si="6" ref="L31:L48">K31/Q31</f>
        <v>0.0024283632831471587</v>
      </c>
      <c r="M31" s="247">
        <f t="shared" si="2"/>
        <v>0.2515784361340457</v>
      </c>
      <c r="N31" s="251">
        <v>23972</v>
      </c>
      <c r="O31" s="248">
        <v>8630</v>
      </c>
      <c r="P31" s="242">
        <f t="shared" si="5"/>
        <v>0.3600033372267646</v>
      </c>
      <c r="Q31" s="249">
        <v>2059</v>
      </c>
      <c r="R31" s="252">
        <f t="shared" si="3"/>
        <v>0.23858632676709154</v>
      </c>
      <c r="S31" s="244">
        <f t="shared" si="4"/>
        <v>14</v>
      </c>
    </row>
    <row r="32" spans="1:19" s="7" customFormat="1" ht="12" customHeight="1">
      <c r="A32" s="162">
        <v>1</v>
      </c>
      <c r="B32" s="216" t="s">
        <v>221</v>
      </c>
      <c r="C32" s="248">
        <v>931</v>
      </c>
      <c r="D32" s="249">
        <v>921</v>
      </c>
      <c r="E32" s="249">
        <v>981</v>
      </c>
      <c r="F32" s="249">
        <v>1122</v>
      </c>
      <c r="G32" s="250">
        <f t="shared" si="1"/>
        <v>0.20735538717427462</v>
      </c>
      <c r="H32" s="249">
        <v>51</v>
      </c>
      <c r="I32" s="249">
        <v>40</v>
      </c>
      <c r="J32" s="249">
        <v>30</v>
      </c>
      <c r="K32" s="249">
        <v>20</v>
      </c>
      <c r="L32" s="246">
        <f t="shared" si="6"/>
        <v>0.0036961744594344852</v>
      </c>
      <c r="M32" s="247">
        <f t="shared" si="2"/>
        <v>0.21289964886342636</v>
      </c>
      <c r="N32" s="251">
        <v>49844</v>
      </c>
      <c r="O32" s="248">
        <v>18396</v>
      </c>
      <c r="P32" s="242">
        <f t="shared" si="5"/>
        <v>0.36907150308963965</v>
      </c>
      <c r="Q32" s="249">
        <v>5411</v>
      </c>
      <c r="R32" s="252">
        <f t="shared" si="3"/>
        <v>0.2941400304414003</v>
      </c>
      <c r="S32" s="244">
        <f t="shared" si="4"/>
        <v>8</v>
      </c>
    </row>
    <row r="33" spans="1:19" s="7" customFormat="1" ht="12" customHeight="1">
      <c r="A33" s="162">
        <v>1</v>
      </c>
      <c r="B33" s="216" t="s">
        <v>168</v>
      </c>
      <c r="C33" s="248">
        <v>155</v>
      </c>
      <c r="D33" s="249">
        <v>241</v>
      </c>
      <c r="E33" s="249">
        <v>275</v>
      </c>
      <c r="F33" s="249">
        <v>198</v>
      </c>
      <c r="G33" s="250">
        <f t="shared" si="1"/>
        <v>0.6387096774193548</v>
      </c>
      <c r="H33" s="249">
        <v>0</v>
      </c>
      <c r="I33" s="249">
        <v>0</v>
      </c>
      <c r="J33" s="249">
        <v>0</v>
      </c>
      <c r="K33" s="249">
        <v>0</v>
      </c>
      <c r="L33" s="246">
        <f t="shared" si="6"/>
        <v>0</v>
      </c>
      <c r="M33" s="247">
        <f t="shared" si="2"/>
        <v>0.6387096774193548</v>
      </c>
      <c r="N33" s="251">
        <v>5253</v>
      </c>
      <c r="O33" s="248">
        <v>2033</v>
      </c>
      <c r="P33" s="242">
        <f t="shared" si="5"/>
        <v>0.38701694269940984</v>
      </c>
      <c r="Q33" s="249">
        <v>310</v>
      </c>
      <c r="R33" s="252">
        <f t="shared" si="3"/>
        <v>0.15248401377274964</v>
      </c>
      <c r="S33" s="244">
        <f t="shared" si="4"/>
        <v>30</v>
      </c>
    </row>
    <row r="34" spans="1:19" s="7" customFormat="1" ht="12" customHeight="1">
      <c r="A34" s="162">
        <v>1</v>
      </c>
      <c r="B34" s="216" t="s">
        <v>169</v>
      </c>
      <c r="C34" s="248">
        <v>240</v>
      </c>
      <c r="D34" s="249">
        <v>203</v>
      </c>
      <c r="E34" s="249">
        <v>218</v>
      </c>
      <c r="F34" s="249">
        <v>239</v>
      </c>
      <c r="G34" s="250">
        <f t="shared" si="1"/>
        <v>0.7993311036789298</v>
      </c>
      <c r="H34" s="249">
        <v>7</v>
      </c>
      <c r="I34" s="249">
        <v>1</v>
      </c>
      <c r="J34" s="249">
        <v>0</v>
      </c>
      <c r="K34" s="249">
        <v>1</v>
      </c>
      <c r="L34" s="246">
        <f t="shared" si="6"/>
        <v>0.0033444816053511705</v>
      </c>
      <c r="M34" s="247">
        <f t="shared" si="2"/>
        <v>0.7993311036789298</v>
      </c>
      <c r="N34" s="251">
        <v>6221</v>
      </c>
      <c r="O34" s="248">
        <v>2466</v>
      </c>
      <c r="P34" s="242">
        <f t="shared" si="5"/>
        <v>0.3963992927182125</v>
      </c>
      <c r="Q34" s="249">
        <v>299</v>
      </c>
      <c r="R34" s="252">
        <f t="shared" si="3"/>
        <v>0.12124898621248986</v>
      </c>
      <c r="S34" s="244">
        <f t="shared" si="4"/>
        <v>36</v>
      </c>
    </row>
    <row r="35" spans="1:19" s="7" customFormat="1" ht="12" customHeight="1">
      <c r="A35" s="162">
        <v>1</v>
      </c>
      <c r="B35" s="216" t="s">
        <v>170</v>
      </c>
      <c r="C35" s="248">
        <v>38</v>
      </c>
      <c r="D35" s="249">
        <v>36</v>
      </c>
      <c r="E35" s="249">
        <v>29</v>
      </c>
      <c r="F35" s="249">
        <v>29</v>
      </c>
      <c r="G35" s="250">
        <f t="shared" si="1"/>
        <v>0.5087719298245614</v>
      </c>
      <c r="H35" s="249">
        <v>0</v>
      </c>
      <c r="I35" s="249">
        <v>0</v>
      </c>
      <c r="J35" s="249">
        <v>0</v>
      </c>
      <c r="K35" s="249">
        <v>0</v>
      </c>
      <c r="L35" s="246">
        <f t="shared" si="6"/>
        <v>0</v>
      </c>
      <c r="M35" s="247">
        <f t="shared" si="2"/>
        <v>0.5087719298245614</v>
      </c>
      <c r="N35" s="251">
        <v>2366</v>
      </c>
      <c r="O35" s="248">
        <v>1059</v>
      </c>
      <c r="P35" s="242">
        <f t="shared" si="5"/>
        <v>0.44759087066779374</v>
      </c>
      <c r="Q35" s="249">
        <v>57</v>
      </c>
      <c r="R35" s="252">
        <f t="shared" si="3"/>
        <v>0.053824362606232294</v>
      </c>
      <c r="S35" s="244">
        <f t="shared" si="4"/>
        <v>39</v>
      </c>
    </row>
    <row r="36" spans="1:19" s="7" customFormat="1" ht="12" customHeight="1">
      <c r="A36" s="162">
        <v>1</v>
      </c>
      <c r="B36" s="216" t="s">
        <v>222</v>
      </c>
      <c r="C36" s="248">
        <v>734</v>
      </c>
      <c r="D36" s="249">
        <v>830</v>
      </c>
      <c r="E36" s="249">
        <v>828</v>
      </c>
      <c r="F36" s="249">
        <v>895</v>
      </c>
      <c r="G36" s="250">
        <f t="shared" si="1"/>
        <v>0.33457943925233646</v>
      </c>
      <c r="H36" s="249">
        <v>0</v>
      </c>
      <c r="I36" s="249">
        <v>0</v>
      </c>
      <c r="J36" s="249">
        <v>0</v>
      </c>
      <c r="K36" s="249">
        <v>0</v>
      </c>
      <c r="L36" s="246">
        <f t="shared" si="6"/>
        <v>0</v>
      </c>
      <c r="M36" s="247">
        <f t="shared" si="2"/>
        <v>0.33457943925233646</v>
      </c>
      <c r="N36" s="251">
        <v>46657</v>
      </c>
      <c r="O36" s="248">
        <v>17501</v>
      </c>
      <c r="P36" s="242">
        <f t="shared" si="5"/>
        <v>0.37509912767644726</v>
      </c>
      <c r="Q36" s="249">
        <v>2675</v>
      </c>
      <c r="R36" s="252">
        <f t="shared" si="3"/>
        <v>0.15284840866236216</v>
      </c>
      <c r="S36" s="244">
        <f t="shared" si="4"/>
        <v>29</v>
      </c>
    </row>
    <row r="37" spans="1:19" s="7" customFormat="1" ht="12" customHeight="1">
      <c r="A37" s="162">
        <v>1</v>
      </c>
      <c r="B37" s="216" t="s">
        <v>165</v>
      </c>
      <c r="C37" s="248">
        <v>4503</v>
      </c>
      <c r="D37" s="249">
        <v>5223</v>
      </c>
      <c r="E37" s="249">
        <v>8150</v>
      </c>
      <c r="F37" s="249">
        <v>8164</v>
      </c>
      <c r="G37" s="250"/>
      <c r="H37" s="249">
        <v>4948</v>
      </c>
      <c r="I37" s="249">
        <v>4543</v>
      </c>
      <c r="J37" s="249">
        <v>5762</v>
      </c>
      <c r="K37" s="249">
        <v>7926</v>
      </c>
      <c r="L37" s="246"/>
      <c r="M37" s="247"/>
      <c r="N37" s="251">
        <v>373744</v>
      </c>
      <c r="O37" s="248">
        <v>137942</v>
      </c>
      <c r="P37" s="242">
        <f t="shared" si="5"/>
        <v>0.3690815103386275</v>
      </c>
      <c r="Q37" s="253" t="s">
        <v>330</v>
      </c>
      <c r="R37" s="252"/>
      <c r="S37" s="244"/>
    </row>
    <row r="38" spans="1:19" s="7" customFormat="1" ht="12" customHeight="1">
      <c r="A38" s="162">
        <v>1</v>
      </c>
      <c r="B38" s="216" t="s">
        <v>223</v>
      </c>
      <c r="C38" s="248">
        <v>815</v>
      </c>
      <c r="D38" s="249">
        <v>1050</v>
      </c>
      <c r="E38" s="249">
        <v>1139</v>
      </c>
      <c r="F38" s="249">
        <v>1084</v>
      </c>
      <c r="G38" s="250">
        <f t="shared" si="1"/>
        <v>0.15735230076934242</v>
      </c>
      <c r="H38" s="249">
        <v>99</v>
      </c>
      <c r="I38" s="249">
        <v>147</v>
      </c>
      <c r="J38" s="249">
        <v>149</v>
      </c>
      <c r="K38" s="249">
        <v>151</v>
      </c>
      <c r="L38" s="246">
        <f t="shared" si="6"/>
        <v>0.02191900130643054</v>
      </c>
      <c r="M38" s="247">
        <f t="shared" si="2"/>
        <v>0.17898098417767455</v>
      </c>
      <c r="N38" s="251">
        <v>72537</v>
      </c>
      <c r="O38" s="248">
        <v>25483</v>
      </c>
      <c r="P38" s="242">
        <f t="shared" si="5"/>
        <v>0.35131036574437874</v>
      </c>
      <c r="Q38" s="249">
        <v>6889</v>
      </c>
      <c r="R38" s="252">
        <f t="shared" si="3"/>
        <v>0.2703370874700781</v>
      </c>
      <c r="S38" s="244">
        <f t="shared" si="4"/>
        <v>11</v>
      </c>
    </row>
    <row r="39" spans="1:19" s="7" customFormat="1" ht="12" customHeight="1">
      <c r="A39" s="162">
        <v>1</v>
      </c>
      <c r="B39" s="216" t="s">
        <v>171</v>
      </c>
      <c r="C39" s="248">
        <v>579</v>
      </c>
      <c r="D39" s="249">
        <v>639</v>
      </c>
      <c r="E39" s="249">
        <v>811</v>
      </c>
      <c r="F39" s="249">
        <v>542</v>
      </c>
      <c r="G39" s="250">
        <f t="shared" si="1"/>
        <v>0.18485675306957708</v>
      </c>
      <c r="H39" s="249">
        <v>37</v>
      </c>
      <c r="I39" s="249">
        <v>35</v>
      </c>
      <c r="J39" s="249">
        <v>14</v>
      </c>
      <c r="K39" s="249">
        <v>13</v>
      </c>
      <c r="L39" s="246">
        <f t="shared" si="6"/>
        <v>0.004433833560709414</v>
      </c>
      <c r="M39" s="247">
        <f t="shared" si="2"/>
        <v>0.18963165075034105</v>
      </c>
      <c r="N39" s="251">
        <v>24727</v>
      </c>
      <c r="O39" s="248">
        <v>9297</v>
      </c>
      <c r="P39" s="242">
        <f t="shared" si="5"/>
        <v>0.3759857645488737</v>
      </c>
      <c r="Q39" s="249">
        <v>2932</v>
      </c>
      <c r="R39" s="252">
        <f t="shared" si="3"/>
        <v>0.3153705496396687</v>
      </c>
      <c r="S39" s="244">
        <f t="shared" si="4"/>
        <v>6</v>
      </c>
    </row>
    <row r="40" spans="1:19" s="7" customFormat="1" ht="12" customHeight="1">
      <c r="A40" s="162">
        <v>1</v>
      </c>
      <c r="B40" s="216" t="s">
        <v>224</v>
      </c>
      <c r="C40" s="248">
        <v>1071</v>
      </c>
      <c r="D40" s="249">
        <v>1086</v>
      </c>
      <c r="E40" s="249">
        <v>878</v>
      </c>
      <c r="F40" s="249">
        <v>882</v>
      </c>
      <c r="G40" s="250">
        <f t="shared" si="1"/>
        <v>0.2574430823117338</v>
      </c>
      <c r="H40" s="249">
        <v>3</v>
      </c>
      <c r="I40" s="249">
        <v>4</v>
      </c>
      <c r="J40" s="249">
        <v>6</v>
      </c>
      <c r="K40" s="249">
        <v>4</v>
      </c>
      <c r="L40" s="246">
        <f t="shared" si="6"/>
        <v>0.0011675423234092236</v>
      </c>
      <c r="M40" s="247">
        <f t="shared" si="2"/>
        <v>0.2591943957968476</v>
      </c>
      <c r="N40" s="251">
        <v>33006</v>
      </c>
      <c r="O40" s="248">
        <v>11653</v>
      </c>
      <c r="P40" s="242">
        <f t="shared" si="5"/>
        <v>0.35305701993576927</v>
      </c>
      <c r="Q40" s="249">
        <v>3426</v>
      </c>
      <c r="R40" s="252">
        <f t="shared" si="3"/>
        <v>0.29400154466660944</v>
      </c>
      <c r="S40" s="244">
        <f t="shared" si="4"/>
        <v>9</v>
      </c>
    </row>
    <row r="41" spans="1:19" s="7" customFormat="1" ht="12" customHeight="1">
      <c r="A41" s="162">
        <v>1</v>
      </c>
      <c r="B41" s="216" t="s">
        <v>225</v>
      </c>
      <c r="C41" s="248">
        <v>304</v>
      </c>
      <c r="D41" s="249">
        <v>328</v>
      </c>
      <c r="E41" s="249">
        <v>329</v>
      </c>
      <c r="F41" s="249">
        <v>464</v>
      </c>
      <c r="G41" s="250">
        <f t="shared" si="1"/>
        <v>0.7105666156202144</v>
      </c>
      <c r="H41" s="249">
        <v>36</v>
      </c>
      <c r="I41" s="249">
        <v>47</v>
      </c>
      <c r="J41" s="249">
        <v>18</v>
      </c>
      <c r="K41" s="249">
        <v>14</v>
      </c>
      <c r="L41" s="246">
        <f t="shared" si="6"/>
        <v>0.021439509954058193</v>
      </c>
      <c r="M41" s="247">
        <f t="shared" si="2"/>
        <v>0.7381316998468607</v>
      </c>
      <c r="N41" s="251">
        <v>7576</v>
      </c>
      <c r="O41" s="248">
        <v>2839</v>
      </c>
      <c r="P41" s="242">
        <f t="shared" si="5"/>
        <v>0.3747360084477297</v>
      </c>
      <c r="Q41" s="249">
        <v>653</v>
      </c>
      <c r="R41" s="252">
        <f t="shared" si="3"/>
        <v>0.23001056710109194</v>
      </c>
      <c r="S41" s="244">
        <f t="shared" si="4"/>
        <v>19</v>
      </c>
    </row>
    <row r="42" spans="1:19" s="7" customFormat="1" ht="12" customHeight="1">
      <c r="A42" s="162">
        <v>1</v>
      </c>
      <c r="B42" s="216" t="s">
        <v>226</v>
      </c>
      <c r="C42" s="248">
        <v>885</v>
      </c>
      <c r="D42" s="249">
        <v>1161</v>
      </c>
      <c r="E42" s="249">
        <v>1215</v>
      </c>
      <c r="F42" s="249">
        <v>839</v>
      </c>
      <c r="G42" s="250">
        <f t="shared" si="1"/>
        <v>0.07984392843547773</v>
      </c>
      <c r="H42" s="249">
        <v>33</v>
      </c>
      <c r="I42" s="249">
        <v>19</v>
      </c>
      <c r="J42" s="249">
        <v>17</v>
      </c>
      <c r="K42" s="249">
        <v>11</v>
      </c>
      <c r="L42" s="246">
        <f t="shared" si="6"/>
        <v>0.0010468214693566806</v>
      </c>
      <c r="M42" s="247">
        <f t="shared" si="2"/>
        <v>0.08146174343357442</v>
      </c>
      <c r="N42" s="251">
        <v>82950</v>
      </c>
      <c r="O42" s="248">
        <v>31832</v>
      </c>
      <c r="P42" s="242">
        <f t="shared" si="5"/>
        <v>0.3837492465340567</v>
      </c>
      <c r="Q42" s="249">
        <v>10508</v>
      </c>
      <c r="R42" s="252">
        <f t="shared" si="3"/>
        <v>0.3301080673536064</v>
      </c>
      <c r="S42" s="244">
        <f t="shared" si="4"/>
        <v>2</v>
      </c>
    </row>
    <row r="43" spans="1:19" s="7" customFormat="1" ht="12" customHeight="1">
      <c r="A43" s="162">
        <v>1</v>
      </c>
      <c r="B43" s="216" t="s">
        <v>227</v>
      </c>
      <c r="C43" s="248">
        <v>939</v>
      </c>
      <c r="D43" s="249">
        <v>936</v>
      </c>
      <c r="E43" s="249">
        <v>1008</v>
      </c>
      <c r="F43" s="249">
        <v>960</v>
      </c>
      <c r="G43" s="250">
        <f t="shared" si="1"/>
        <v>0.4343891402714932</v>
      </c>
      <c r="H43" s="249">
        <v>34</v>
      </c>
      <c r="I43" s="249">
        <v>19</v>
      </c>
      <c r="J43" s="249">
        <v>16</v>
      </c>
      <c r="K43" s="249">
        <v>19</v>
      </c>
      <c r="L43" s="246">
        <f t="shared" si="6"/>
        <v>0.008597285067873304</v>
      </c>
      <c r="M43" s="247">
        <f t="shared" si="2"/>
        <v>0.4416289592760181</v>
      </c>
      <c r="N43" s="251">
        <v>33119</v>
      </c>
      <c r="O43" s="248">
        <v>12970</v>
      </c>
      <c r="P43" s="242">
        <f t="shared" si="5"/>
        <v>0.3916181044113651</v>
      </c>
      <c r="Q43" s="249">
        <v>2210</v>
      </c>
      <c r="R43" s="252">
        <f t="shared" si="3"/>
        <v>0.17039321511179645</v>
      </c>
      <c r="S43" s="244">
        <f t="shared" si="4"/>
        <v>26</v>
      </c>
    </row>
    <row r="44" spans="1:19" s="7" customFormat="1" ht="12" customHeight="1">
      <c r="A44" s="162">
        <v>1</v>
      </c>
      <c r="B44" s="216" t="s">
        <v>228</v>
      </c>
      <c r="C44" s="248">
        <v>600</v>
      </c>
      <c r="D44" s="249">
        <v>662</v>
      </c>
      <c r="E44" s="249">
        <v>645</v>
      </c>
      <c r="F44" s="249">
        <v>781</v>
      </c>
      <c r="G44" s="250">
        <f t="shared" si="1"/>
        <v>0.21298063812380694</v>
      </c>
      <c r="H44" s="249">
        <v>55</v>
      </c>
      <c r="I44" s="249">
        <v>59</v>
      </c>
      <c r="J44" s="249">
        <v>63</v>
      </c>
      <c r="K44" s="249">
        <v>57</v>
      </c>
      <c r="L44" s="246">
        <f t="shared" si="6"/>
        <v>0.015544041450777202</v>
      </c>
      <c r="M44" s="247">
        <f t="shared" si="2"/>
        <v>0.23016089446413962</v>
      </c>
      <c r="N44" s="251">
        <v>43476</v>
      </c>
      <c r="O44" s="248">
        <v>15616</v>
      </c>
      <c r="P44" s="242">
        <f t="shared" si="5"/>
        <v>0.3591866777072408</v>
      </c>
      <c r="Q44" s="249">
        <v>3667</v>
      </c>
      <c r="R44" s="252">
        <f t="shared" si="3"/>
        <v>0.2348232581967213</v>
      </c>
      <c r="S44" s="244">
        <f t="shared" si="4"/>
        <v>16</v>
      </c>
    </row>
    <row r="45" spans="1:19" s="7" customFormat="1" ht="12" customHeight="1">
      <c r="A45" s="162">
        <v>1</v>
      </c>
      <c r="B45" s="216" t="s">
        <v>172</v>
      </c>
      <c r="C45" s="248">
        <v>66</v>
      </c>
      <c r="D45" s="249">
        <v>86</v>
      </c>
      <c r="E45" s="249">
        <v>106</v>
      </c>
      <c r="F45" s="249">
        <v>109</v>
      </c>
      <c r="G45" s="250">
        <f t="shared" si="1"/>
        <v>0.6055555555555555</v>
      </c>
      <c r="H45" s="249">
        <v>13</v>
      </c>
      <c r="I45" s="249">
        <v>8</v>
      </c>
      <c r="J45" s="249">
        <v>7</v>
      </c>
      <c r="K45" s="249">
        <v>6</v>
      </c>
      <c r="L45" s="246">
        <f t="shared" si="6"/>
        <v>0.03333333333333333</v>
      </c>
      <c r="M45" s="247">
        <f t="shared" si="2"/>
        <v>0.6444444444444445</v>
      </c>
      <c r="N45" s="251">
        <v>3557</v>
      </c>
      <c r="O45" s="248">
        <v>1195</v>
      </c>
      <c r="P45" s="242">
        <f t="shared" si="5"/>
        <v>0.3359572673601349</v>
      </c>
      <c r="Q45" s="249">
        <v>180</v>
      </c>
      <c r="R45" s="252">
        <f t="shared" si="3"/>
        <v>0.1506276150627615</v>
      </c>
      <c r="S45" s="244">
        <f t="shared" si="4"/>
        <v>31</v>
      </c>
    </row>
    <row r="46" spans="1:19" s="7" customFormat="1" ht="12" customHeight="1">
      <c r="A46" s="162">
        <v>1</v>
      </c>
      <c r="B46" s="216" t="s">
        <v>173</v>
      </c>
      <c r="C46" s="248">
        <v>286</v>
      </c>
      <c r="D46" s="249">
        <v>322</v>
      </c>
      <c r="E46" s="249">
        <v>310</v>
      </c>
      <c r="F46" s="249">
        <v>299</v>
      </c>
      <c r="G46" s="250">
        <f t="shared" si="1"/>
        <v>0.40680272108843535</v>
      </c>
      <c r="H46" s="249">
        <v>37</v>
      </c>
      <c r="I46" s="249">
        <v>26</v>
      </c>
      <c r="J46" s="249">
        <v>23</v>
      </c>
      <c r="K46" s="249">
        <v>42</v>
      </c>
      <c r="L46" s="246">
        <f t="shared" si="6"/>
        <v>0.05714285714285714</v>
      </c>
      <c r="M46" s="247">
        <f t="shared" si="2"/>
        <v>0.4380952380952381</v>
      </c>
      <c r="N46" s="251">
        <v>16866</v>
      </c>
      <c r="O46" s="248">
        <v>6182</v>
      </c>
      <c r="P46" s="242">
        <f t="shared" si="5"/>
        <v>0.3665362267283292</v>
      </c>
      <c r="Q46" s="249">
        <v>735</v>
      </c>
      <c r="R46" s="252">
        <f t="shared" si="3"/>
        <v>0.11889356195406017</v>
      </c>
      <c r="S46" s="244">
        <f t="shared" si="4"/>
        <v>37</v>
      </c>
    </row>
    <row r="47" spans="1:19" s="7" customFormat="1" ht="12" customHeight="1">
      <c r="A47" s="162">
        <v>1</v>
      </c>
      <c r="B47" s="216" t="s">
        <v>229</v>
      </c>
      <c r="C47" s="248">
        <v>753</v>
      </c>
      <c r="D47" s="249">
        <v>807</v>
      </c>
      <c r="E47" s="249">
        <v>722</v>
      </c>
      <c r="F47" s="249">
        <v>506</v>
      </c>
      <c r="G47" s="250">
        <f t="shared" si="1"/>
        <v>0.23924349881796692</v>
      </c>
      <c r="H47" s="249">
        <v>5</v>
      </c>
      <c r="I47" s="249">
        <v>2</v>
      </c>
      <c r="J47" s="249">
        <v>102</v>
      </c>
      <c r="K47" s="249">
        <v>64</v>
      </c>
      <c r="L47" s="246">
        <f t="shared" si="6"/>
        <v>0.030260047281323876</v>
      </c>
      <c r="M47" s="247">
        <f t="shared" si="2"/>
        <v>0.28747044917257686</v>
      </c>
      <c r="N47" s="251">
        <v>25176</v>
      </c>
      <c r="O47" s="248">
        <v>10199</v>
      </c>
      <c r="P47" s="242">
        <f t="shared" si="5"/>
        <v>0.40510803940260565</v>
      </c>
      <c r="Q47" s="249">
        <v>2115</v>
      </c>
      <c r="R47" s="252">
        <f t="shared" si="3"/>
        <v>0.2073732718894009</v>
      </c>
      <c r="S47" s="244">
        <f t="shared" si="4"/>
        <v>20</v>
      </c>
    </row>
    <row r="48" spans="1:19" s="7" customFormat="1" ht="12" customHeight="1">
      <c r="A48" s="162">
        <v>1</v>
      </c>
      <c r="B48" s="216" t="s">
        <v>230</v>
      </c>
      <c r="C48" s="248">
        <v>586</v>
      </c>
      <c r="D48" s="249">
        <v>751</v>
      </c>
      <c r="E48" s="249">
        <v>923</v>
      </c>
      <c r="F48" s="249">
        <v>952</v>
      </c>
      <c r="G48" s="250">
        <f t="shared" si="1"/>
        <v>0.7223065250379362</v>
      </c>
      <c r="H48" s="249">
        <v>20</v>
      </c>
      <c r="I48" s="249">
        <v>17</v>
      </c>
      <c r="J48" s="249">
        <v>14</v>
      </c>
      <c r="K48" s="249">
        <v>10</v>
      </c>
      <c r="L48" s="246">
        <f t="shared" si="6"/>
        <v>0.007587253414264037</v>
      </c>
      <c r="M48" s="247">
        <f t="shared" si="2"/>
        <v>0.7329286798179059</v>
      </c>
      <c r="N48" s="251">
        <v>22959</v>
      </c>
      <c r="O48" s="248">
        <v>9115</v>
      </c>
      <c r="P48" s="242">
        <f t="shared" si="5"/>
        <v>0.39701206498540875</v>
      </c>
      <c r="Q48" s="249">
        <v>1318</v>
      </c>
      <c r="R48" s="252">
        <f t="shared" si="3"/>
        <v>0.14459681843115743</v>
      </c>
      <c r="S48" s="244">
        <f t="shared" si="4"/>
        <v>32</v>
      </c>
    </row>
    <row r="49" spans="1:19" s="7" customFormat="1" ht="12" customHeight="1" thickBot="1">
      <c r="A49" s="162">
        <v>1</v>
      </c>
      <c r="B49" s="245" t="s">
        <v>174</v>
      </c>
      <c r="C49" s="438">
        <v>154</v>
      </c>
      <c r="D49" s="439">
        <v>124</v>
      </c>
      <c r="E49" s="439">
        <v>163</v>
      </c>
      <c r="F49" s="439">
        <v>304</v>
      </c>
      <c r="G49" s="440">
        <f t="shared" si="1"/>
        <v>0.769620253164557</v>
      </c>
      <c r="H49" s="439">
        <v>0</v>
      </c>
      <c r="I49" s="439">
        <v>0</v>
      </c>
      <c r="J49" s="439">
        <v>0</v>
      </c>
      <c r="K49" s="439">
        <v>0</v>
      </c>
      <c r="L49" s="441">
        <f>J49/Q49</f>
        <v>0</v>
      </c>
      <c r="M49" s="442">
        <f t="shared" si="2"/>
        <v>0.769620253164557</v>
      </c>
      <c r="N49" s="443">
        <v>7813</v>
      </c>
      <c r="O49" s="438">
        <v>3229</v>
      </c>
      <c r="P49" s="444">
        <f t="shared" si="5"/>
        <v>0.4132855497248176</v>
      </c>
      <c r="Q49" s="439">
        <v>395</v>
      </c>
      <c r="R49" s="445">
        <f t="shared" si="3"/>
        <v>0.1223288943945494</v>
      </c>
      <c r="S49" s="254">
        <f t="shared" si="4"/>
        <v>35</v>
      </c>
    </row>
    <row r="50" spans="1:19" ht="15.75" customHeight="1" thickBot="1">
      <c r="A50" s="161">
        <f>SUM(A7:A49)</f>
        <v>43</v>
      </c>
      <c r="B50" s="255" t="s">
        <v>163</v>
      </c>
      <c r="C50" s="256">
        <f>SUM(C7:C49)</f>
        <v>101187</v>
      </c>
      <c r="D50" s="257">
        <f>SUM(D7:D49)</f>
        <v>101064</v>
      </c>
      <c r="E50" s="257">
        <f>SUM(E7:E49)</f>
        <v>117867</v>
      </c>
      <c r="F50" s="257">
        <f>SUM(F7:F49)</f>
        <v>126309</v>
      </c>
      <c r="G50" s="258">
        <f t="shared" si="1"/>
        <v>0.37587154024931335</v>
      </c>
      <c r="H50" s="257">
        <f>SUM(H7:H49)</f>
        <v>28827</v>
      </c>
      <c r="I50" s="257">
        <f>SUM(I7:I49)</f>
        <v>26397</v>
      </c>
      <c r="J50" s="257">
        <f>SUM(J7:J49)</f>
        <v>27197</v>
      </c>
      <c r="K50" s="257">
        <f>SUM(K7:K49)</f>
        <v>29739</v>
      </c>
      <c r="L50" s="259">
        <f>J50/Q50</f>
        <v>0.08093309487178724</v>
      </c>
      <c r="M50" s="260">
        <f t="shared" si="2"/>
        <v>0.4568046351211006</v>
      </c>
      <c r="N50" s="261">
        <f>SUM(N7:N49)</f>
        <v>4048960</v>
      </c>
      <c r="O50" s="256">
        <f>SUM(O7:O49)</f>
        <v>1484179</v>
      </c>
      <c r="P50" s="262">
        <f>O50/N50</f>
        <v>0.3665580791116731</v>
      </c>
      <c r="Q50" s="257">
        <f>SUM(Q7:Q49)</f>
        <v>336043</v>
      </c>
      <c r="R50" s="263">
        <f t="shared" si="3"/>
        <v>0.22641675970351285</v>
      </c>
      <c r="S50" s="264"/>
    </row>
  </sheetData>
  <sheetProtection/>
  <mergeCells count="11">
    <mergeCell ref="C1:O1"/>
    <mergeCell ref="G2:J2"/>
    <mergeCell ref="H5:L5"/>
    <mergeCell ref="C5:G5"/>
    <mergeCell ref="M4:M6"/>
    <mergeCell ref="C4:L4"/>
    <mergeCell ref="F3:L3"/>
    <mergeCell ref="S4:S5"/>
    <mergeCell ref="B4:B6"/>
    <mergeCell ref="N4:N5"/>
    <mergeCell ref="O4:R4"/>
  </mergeCells>
  <printOptions/>
  <pageMargins left="0.63" right="0.1968503937007874" top="0.46" bottom="0.1968503937007874" header="0.31496062992125984" footer="0.1968503937007874"/>
  <pageSetup horizontalDpi="300" verticalDpi="300" orientation="landscape" paperSize="9" scale="88" r:id="rId1"/>
  <headerFooter alignWithMargins="0">
    <oddHeader>&amp;R&amp;D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K16" sqref="K16"/>
    </sheetView>
  </sheetViews>
  <sheetFormatPr defaultColWidth="9.00390625" defaultRowHeight="13.5"/>
  <cols>
    <col min="1" max="1" width="13.625" style="0" customWidth="1"/>
    <col min="2" max="10" width="8.625" style="0" customWidth="1"/>
    <col min="11" max="11" width="9.00390625" style="318" customWidth="1"/>
  </cols>
  <sheetData>
    <row r="1" spans="1:10" ht="13.5">
      <c r="A1" s="39"/>
      <c r="B1" s="39"/>
      <c r="C1" s="39"/>
      <c r="D1" s="39"/>
      <c r="E1" s="39"/>
      <c r="F1" s="39"/>
      <c r="G1" s="39"/>
      <c r="H1" s="39"/>
      <c r="I1" s="39"/>
      <c r="J1" s="39"/>
    </row>
    <row r="2" spans="1:10" ht="18" thickBot="1">
      <c r="A2" s="281" t="s">
        <v>126</v>
      </c>
      <c r="B2" s="40"/>
      <c r="C2" s="40"/>
      <c r="D2" s="40"/>
      <c r="E2" s="40"/>
      <c r="F2" s="39"/>
      <c r="G2" s="39"/>
      <c r="H2" s="39"/>
      <c r="I2" s="39"/>
      <c r="J2" s="39"/>
    </row>
    <row r="3" spans="1:10" ht="13.5">
      <c r="A3" s="656" t="s">
        <v>365</v>
      </c>
      <c r="B3" s="658" t="s">
        <v>366</v>
      </c>
      <c r="C3" s="659"/>
      <c r="D3" s="659"/>
      <c r="E3" s="660"/>
      <c r="F3" s="661" t="s">
        <v>367</v>
      </c>
      <c r="G3" s="661"/>
      <c r="H3" s="661"/>
      <c r="I3" s="661"/>
      <c r="J3" s="654" t="s">
        <v>368</v>
      </c>
    </row>
    <row r="4" spans="1:10" ht="14.25" thickBot="1">
      <c r="A4" s="657"/>
      <c r="B4" s="97" t="s">
        <v>369</v>
      </c>
      <c r="C4" s="85" t="s">
        <v>370</v>
      </c>
      <c r="D4" s="85" t="s">
        <v>371</v>
      </c>
      <c r="E4" s="98" t="s">
        <v>372</v>
      </c>
      <c r="F4" s="86" t="s">
        <v>369</v>
      </c>
      <c r="G4" s="85" t="s">
        <v>370</v>
      </c>
      <c r="H4" s="85" t="s">
        <v>371</v>
      </c>
      <c r="I4" s="93" t="s">
        <v>372</v>
      </c>
      <c r="J4" s="655"/>
    </row>
    <row r="5" spans="1:11" s="7" customFormat="1" ht="18" customHeight="1">
      <c r="A5" s="380" t="s">
        <v>233</v>
      </c>
      <c r="B5" s="99">
        <v>17</v>
      </c>
      <c r="C5" s="381">
        <v>28</v>
      </c>
      <c r="D5" s="381">
        <v>13</v>
      </c>
      <c r="E5" s="379">
        <v>30</v>
      </c>
      <c r="F5" s="382">
        <v>18</v>
      </c>
      <c r="G5" s="381">
        <v>41</v>
      </c>
      <c r="H5" s="381">
        <v>17</v>
      </c>
      <c r="I5" s="383">
        <v>30</v>
      </c>
      <c r="J5" s="384">
        <f aca="true" t="shared" si="0" ref="J5:J37">SUM(B5:I5)</f>
        <v>194</v>
      </c>
      <c r="K5" s="319"/>
    </row>
    <row r="6" spans="1:11" s="7" customFormat="1" ht="18" customHeight="1">
      <c r="A6" s="88" t="s">
        <v>177</v>
      </c>
      <c r="B6" s="100">
        <v>0</v>
      </c>
      <c r="C6" s="60">
        <v>0</v>
      </c>
      <c r="D6" s="60">
        <v>0</v>
      </c>
      <c r="E6" s="84">
        <v>0</v>
      </c>
      <c r="F6" s="87">
        <v>0</v>
      </c>
      <c r="G6" s="60">
        <v>0</v>
      </c>
      <c r="H6" s="60">
        <v>0</v>
      </c>
      <c r="I6" s="70">
        <v>0</v>
      </c>
      <c r="J6" s="95">
        <f t="shared" si="0"/>
        <v>0</v>
      </c>
      <c r="K6" s="319"/>
    </row>
    <row r="7" spans="1:11" s="7" customFormat="1" ht="18" customHeight="1">
      <c r="A7" s="67" t="s">
        <v>178</v>
      </c>
      <c r="B7" s="100">
        <v>0</v>
      </c>
      <c r="C7" s="60">
        <v>0</v>
      </c>
      <c r="D7" s="60">
        <v>0</v>
      </c>
      <c r="E7" s="84">
        <v>0</v>
      </c>
      <c r="F7" s="87">
        <v>0</v>
      </c>
      <c r="G7" s="60">
        <v>0</v>
      </c>
      <c r="H7" s="60">
        <v>0</v>
      </c>
      <c r="I7" s="70">
        <v>0</v>
      </c>
      <c r="J7" s="95">
        <f t="shared" si="0"/>
        <v>0</v>
      </c>
      <c r="K7" s="319"/>
    </row>
    <row r="8" spans="1:11" s="7" customFormat="1" ht="18" customHeight="1">
      <c r="A8" s="67" t="s">
        <v>164</v>
      </c>
      <c r="B8" s="100">
        <v>0</v>
      </c>
      <c r="C8" s="60">
        <v>0</v>
      </c>
      <c r="D8" s="60">
        <v>0</v>
      </c>
      <c r="E8" s="84">
        <v>0</v>
      </c>
      <c r="F8" s="87">
        <v>0</v>
      </c>
      <c r="G8" s="60">
        <v>0</v>
      </c>
      <c r="H8" s="60">
        <v>0</v>
      </c>
      <c r="I8" s="70">
        <v>0</v>
      </c>
      <c r="J8" s="95">
        <f t="shared" si="0"/>
        <v>0</v>
      </c>
      <c r="K8" s="319"/>
    </row>
    <row r="9" spans="1:11" s="7" customFormat="1" ht="18" customHeight="1">
      <c r="A9" s="67" t="s">
        <v>166</v>
      </c>
      <c r="B9" s="100">
        <v>0</v>
      </c>
      <c r="C9" s="60">
        <v>0</v>
      </c>
      <c r="D9" s="60">
        <v>0</v>
      </c>
      <c r="E9" s="84">
        <v>0</v>
      </c>
      <c r="F9" s="87">
        <v>0</v>
      </c>
      <c r="G9" s="60">
        <v>0</v>
      </c>
      <c r="H9" s="60">
        <v>0</v>
      </c>
      <c r="I9" s="70">
        <v>0</v>
      </c>
      <c r="J9" s="95">
        <f t="shared" si="0"/>
        <v>0</v>
      </c>
      <c r="K9" s="319"/>
    </row>
    <row r="10" spans="1:11" s="7" customFormat="1" ht="18" customHeight="1">
      <c r="A10" s="67" t="s">
        <v>179</v>
      </c>
      <c r="B10" s="100">
        <v>0</v>
      </c>
      <c r="C10" s="60">
        <v>0</v>
      </c>
      <c r="D10" s="60">
        <v>0</v>
      </c>
      <c r="E10" s="84">
        <v>0</v>
      </c>
      <c r="F10" s="87">
        <v>0</v>
      </c>
      <c r="G10" s="60">
        <v>0</v>
      </c>
      <c r="H10" s="60">
        <v>0</v>
      </c>
      <c r="I10" s="70">
        <v>0</v>
      </c>
      <c r="J10" s="95">
        <f t="shared" si="0"/>
        <v>0</v>
      </c>
      <c r="K10" s="319"/>
    </row>
    <row r="11" spans="1:11" s="7" customFormat="1" ht="18" customHeight="1">
      <c r="A11" s="67" t="s">
        <v>180</v>
      </c>
      <c r="B11" s="100">
        <v>0</v>
      </c>
      <c r="C11" s="60">
        <v>0</v>
      </c>
      <c r="D11" s="60">
        <v>0</v>
      </c>
      <c r="E11" s="317">
        <v>0</v>
      </c>
      <c r="F11" s="87">
        <v>0</v>
      </c>
      <c r="G11" s="60">
        <v>0</v>
      </c>
      <c r="H11" s="60">
        <v>0</v>
      </c>
      <c r="I11" s="70">
        <v>0</v>
      </c>
      <c r="J11" s="95">
        <f>SUM(B11:I11)</f>
        <v>0</v>
      </c>
      <c r="K11" s="319"/>
    </row>
    <row r="12" spans="1:11" s="7" customFormat="1" ht="18" customHeight="1">
      <c r="A12" s="67" t="s">
        <v>167</v>
      </c>
      <c r="B12" s="100">
        <v>0</v>
      </c>
      <c r="C12" s="60">
        <v>0</v>
      </c>
      <c r="D12" s="60">
        <v>0</v>
      </c>
      <c r="E12" s="84">
        <v>0</v>
      </c>
      <c r="F12" s="87">
        <v>0</v>
      </c>
      <c r="G12" s="60">
        <v>0</v>
      </c>
      <c r="H12" s="60">
        <v>0</v>
      </c>
      <c r="I12" s="70">
        <v>0</v>
      </c>
      <c r="J12" s="95">
        <f t="shared" si="0"/>
        <v>0</v>
      </c>
      <c r="K12" s="319"/>
    </row>
    <row r="13" spans="1:11" s="7" customFormat="1" ht="18" customHeight="1">
      <c r="A13" s="67" t="s">
        <v>181</v>
      </c>
      <c r="B13" s="100">
        <v>0</v>
      </c>
      <c r="C13" s="60">
        <v>0</v>
      </c>
      <c r="D13" s="65">
        <v>0</v>
      </c>
      <c r="E13" s="84">
        <v>0</v>
      </c>
      <c r="F13" s="87">
        <v>0</v>
      </c>
      <c r="G13" s="60">
        <v>0</v>
      </c>
      <c r="H13" s="60">
        <v>0</v>
      </c>
      <c r="I13" s="70">
        <v>0</v>
      </c>
      <c r="J13" s="95">
        <f>SUM(B13:I13)</f>
        <v>0</v>
      </c>
      <c r="K13" s="319"/>
    </row>
    <row r="14" spans="1:11" s="7" customFormat="1" ht="18" customHeight="1">
      <c r="A14" s="67" t="s">
        <v>182</v>
      </c>
      <c r="B14" s="100">
        <v>0</v>
      </c>
      <c r="C14" s="60">
        <v>0</v>
      </c>
      <c r="D14" s="60">
        <v>0</v>
      </c>
      <c r="E14" s="84">
        <v>0</v>
      </c>
      <c r="F14" s="87">
        <v>0</v>
      </c>
      <c r="G14" s="60">
        <v>0</v>
      </c>
      <c r="H14" s="60">
        <v>0</v>
      </c>
      <c r="I14" s="70">
        <v>0</v>
      </c>
      <c r="J14" s="95">
        <f t="shared" si="0"/>
        <v>0</v>
      </c>
      <c r="K14" s="319"/>
    </row>
    <row r="15" spans="1:11" s="7" customFormat="1" ht="18" customHeight="1">
      <c r="A15" s="67" t="s">
        <v>208</v>
      </c>
      <c r="B15" s="419">
        <v>0</v>
      </c>
      <c r="C15" s="60">
        <v>0</v>
      </c>
      <c r="D15" s="60">
        <v>0</v>
      </c>
      <c r="E15" s="84">
        <v>0</v>
      </c>
      <c r="F15" s="87">
        <v>0</v>
      </c>
      <c r="G15" s="60">
        <v>0</v>
      </c>
      <c r="H15" s="60">
        <v>0</v>
      </c>
      <c r="I15" s="70">
        <v>0</v>
      </c>
      <c r="J15" s="95">
        <f t="shared" si="0"/>
        <v>0</v>
      </c>
      <c r="K15" s="319"/>
    </row>
    <row r="16" spans="1:11" s="7" customFormat="1" ht="18" customHeight="1">
      <c r="A16" s="67" t="s">
        <v>209</v>
      </c>
      <c r="B16" s="100">
        <v>0</v>
      </c>
      <c r="C16" s="60">
        <v>0</v>
      </c>
      <c r="D16" s="60">
        <v>0</v>
      </c>
      <c r="E16" s="84">
        <v>0</v>
      </c>
      <c r="F16" s="87">
        <v>0</v>
      </c>
      <c r="G16" s="60">
        <v>0</v>
      </c>
      <c r="H16" s="60">
        <v>0</v>
      </c>
      <c r="I16" s="70">
        <v>0</v>
      </c>
      <c r="J16" s="95">
        <f t="shared" si="0"/>
        <v>0</v>
      </c>
      <c r="K16" s="319"/>
    </row>
    <row r="17" spans="1:11" s="7" customFormat="1" ht="18" customHeight="1">
      <c r="A17" s="67" t="s">
        <v>210</v>
      </c>
      <c r="B17" s="100">
        <v>0</v>
      </c>
      <c r="C17" s="60">
        <v>0</v>
      </c>
      <c r="D17" s="60">
        <v>0</v>
      </c>
      <c r="E17" s="84">
        <v>0</v>
      </c>
      <c r="F17" s="87">
        <v>0</v>
      </c>
      <c r="G17" s="60">
        <v>0</v>
      </c>
      <c r="H17" s="60">
        <v>0</v>
      </c>
      <c r="I17" s="70">
        <v>0</v>
      </c>
      <c r="J17" s="95">
        <f t="shared" si="0"/>
        <v>0</v>
      </c>
      <c r="K17" s="319"/>
    </row>
    <row r="18" spans="1:11" s="7" customFormat="1" ht="18" customHeight="1">
      <c r="A18" s="67" t="s">
        <v>211</v>
      </c>
      <c r="B18" s="497">
        <v>0</v>
      </c>
      <c r="C18" s="221">
        <v>0</v>
      </c>
      <c r="D18" s="221">
        <v>0</v>
      </c>
      <c r="E18" s="82">
        <v>0</v>
      </c>
      <c r="F18" s="497">
        <v>0</v>
      </c>
      <c r="G18" s="221">
        <v>0</v>
      </c>
      <c r="H18" s="221">
        <v>0</v>
      </c>
      <c r="I18" s="82">
        <v>0</v>
      </c>
      <c r="J18" s="95">
        <f t="shared" si="0"/>
        <v>0</v>
      </c>
      <c r="K18" s="319"/>
    </row>
    <row r="19" spans="1:11" s="7" customFormat="1" ht="18" customHeight="1">
      <c r="A19" s="88" t="s">
        <v>104</v>
      </c>
      <c r="B19" s="100">
        <v>0</v>
      </c>
      <c r="C19" s="60">
        <v>0</v>
      </c>
      <c r="D19" s="60">
        <v>0</v>
      </c>
      <c r="E19" s="317">
        <v>0</v>
      </c>
      <c r="F19" s="87">
        <v>0</v>
      </c>
      <c r="G19" s="60">
        <v>0</v>
      </c>
      <c r="H19" s="60">
        <v>0</v>
      </c>
      <c r="I19" s="70">
        <v>0</v>
      </c>
      <c r="J19" s="95">
        <f t="shared" si="0"/>
        <v>0</v>
      </c>
      <c r="K19" s="319"/>
    </row>
    <row r="20" spans="1:11" s="7" customFormat="1" ht="18" customHeight="1">
      <c r="A20" s="67" t="s">
        <v>212</v>
      </c>
      <c r="B20" s="100">
        <v>0</v>
      </c>
      <c r="C20" s="60">
        <v>0</v>
      </c>
      <c r="D20" s="60">
        <v>0</v>
      </c>
      <c r="E20" s="84">
        <v>0</v>
      </c>
      <c r="F20" s="87">
        <v>0</v>
      </c>
      <c r="G20" s="60">
        <v>0</v>
      </c>
      <c r="H20" s="60">
        <v>0</v>
      </c>
      <c r="I20" s="70">
        <v>0</v>
      </c>
      <c r="J20" s="95">
        <f t="shared" si="0"/>
        <v>0</v>
      </c>
      <c r="K20" s="319"/>
    </row>
    <row r="21" spans="1:11" s="7" customFormat="1" ht="18" customHeight="1">
      <c r="A21" s="67" t="s">
        <v>213</v>
      </c>
      <c r="B21" s="100">
        <v>0</v>
      </c>
      <c r="C21" s="60">
        <v>0</v>
      </c>
      <c r="D21" s="60">
        <v>0</v>
      </c>
      <c r="E21" s="84">
        <v>0</v>
      </c>
      <c r="F21" s="87">
        <v>0</v>
      </c>
      <c r="G21" s="60">
        <v>0</v>
      </c>
      <c r="H21" s="60">
        <v>0</v>
      </c>
      <c r="I21" s="70">
        <v>0</v>
      </c>
      <c r="J21" s="95">
        <f t="shared" si="0"/>
        <v>0</v>
      </c>
      <c r="K21" s="319"/>
    </row>
    <row r="22" spans="1:11" s="7" customFormat="1" ht="18" customHeight="1">
      <c r="A22" s="67" t="s">
        <v>214</v>
      </c>
      <c r="B22" s="100">
        <v>0</v>
      </c>
      <c r="C22" s="60">
        <v>0</v>
      </c>
      <c r="D22" s="60">
        <v>0</v>
      </c>
      <c r="E22" s="84">
        <v>0</v>
      </c>
      <c r="F22" s="87">
        <v>0</v>
      </c>
      <c r="G22" s="60">
        <v>0</v>
      </c>
      <c r="H22" s="60">
        <v>0</v>
      </c>
      <c r="I22" s="70">
        <v>0</v>
      </c>
      <c r="J22" s="95">
        <f t="shared" si="0"/>
        <v>0</v>
      </c>
      <c r="K22" s="319"/>
    </row>
    <row r="23" spans="1:11" s="7" customFormat="1" ht="18" customHeight="1">
      <c r="A23" s="67" t="s">
        <v>215</v>
      </c>
      <c r="B23" s="100">
        <v>0</v>
      </c>
      <c r="C23" s="60">
        <v>0</v>
      </c>
      <c r="D23" s="60">
        <v>0</v>
      </c>
      <c r="E23" s="84">
        <v>0</v>
      </c>
      <c r="F23" s="87">
        <v>0</v>
      </c>
      <c r="G23" s="60">
        <v>0</v>
      </c>
      <c r="H23" s="60">
        <v>0</v>
      </c>
      <c r="I23" s="70">
        <v>0</v>
      </c>
      <c r="J23" s="95">
        <f t="shared" si="0"/>
        <v>0</v>
      </c>
      <c r="K23" s="319"/>
    </row>
    <row r="24" spans="1:11" s="7" customFormat="1" ht="18" customHeight="1">
      <c r="A24" s="67" t="s">
        <v>216</v>
      </c>
      <c r="B24" s="100">
        <v>0</v>
      </c>
      <c r="C24" s="60">
        <v>0</v>
      </c>
      <c r="D24" s="60">
        <v>0</v>
      </c>
      <c r="E24" s="84">
        <v>0</v>
      </c>
      <c r="F24" s="87">
        <v>0</v>
      </c>
      <c r="G24" s="60">
        <v>0</v>
      </c>
      <c r="H24" s="60">
        <v>0</v>
      </c>
      <c r="I24" s="70">
        <v>0</v>
      </c>
      <c r="J24" s="95">
        <f t="shared" si="0"/>
        <v>0</v>
      </c>
      <c r="K24" s="319"/>
    </row>
    <row r="25" spans="1:11" s="7" customFormat="1" ht="18" customHeight="1">
      <c r="A25" s="67" t="s">
        <v>217</v>
      </c>
      <c r="B25" s="100">
        <v>0</v>
      </c>
      <c r="C25" s="60">
        <v>0</v>
      </c>
      <c r="D25" s="60">
        <v>0</v>
      </c>
      <c r="E25" s="84">
        <v>0</v>
      </c>
      <c r="F25" s="87">
        <v>0</v>
      </c>
      <c r="G25" s="60">
        <v>0</v>
      </c>
      <c r="H25" s="60">
        <v>0</v>
      </c>
      <c r="I25" s="70">
        <v>0</v>
      </c>
      <c r="J25" s="95">
        <f t="shared" si="0"/>
        <v>0</v>
      </c>
      <c r="K25" s="319"/>
    </row>
    <row r="26" spans="1:11" s="7" customFormat="1" ht="18" customHeight="1">
      <c r="A26" s="67" t="s">
        <v>218</v>
      </c>
      <c r="B26" s="100">
        <v>0</v>
      </c>
      <c r="C26" s="60">
        <v>0</v>
      </c>
      <c r="D26" s="60">
        <v>0</v>
      </c>
      <c r="E26" s="84">
        <v>0</v>
      </c>
      <c r="F26" s="87">
        <v>0</v>
      </c>
      <c r="G26" s="60">
        <v>6</v>
      </c>
      <c r="H26" s="60">
        <v>2</v>
      </c>
      <c r="I26" s="70">
        <v>3</v>
      </c>
      <c r="J26" s="95">
        <f t="shared" si="0"/>
        <v>11</v>
      </c>
      <c r="K26" s="319"/>
    </row>
    <row r="27" spans="1:11" s="7" customFormat="1" ht="18" customHeight="1">
      <c r="A27" s="67" t="s">
        <v>219</v>
      </c>
      <c r="B27" s="100">
        <v>0</v>
      </c>
      <c r="C27" s="60">
        <v>0</v>
      </c>
      <c r="D27" s="60">
        <v>0</v>
      </c>
      <c r="E27" s="84">
        <v>0</v>
      </c>
      <c r="F27" s="87">
        <v>0</v>
      </c>
      <c r="G27" s="60">
        <v>0</v>
      </c>
      <c r="H27" s="65">
        <v>0</v>
      </c>
      <c r="I27" s="70">
        <v>0</v>
      </c>
      <c r="J27" s="95">
        <f t="shared" si="0"/>
        <v>0</v>
      </c>
      <c r="K27" s="319"/>
    </row>
    <row r="28" spans="1:11" s="7" customFormat="1" ht="18" customHeight="1">
      <c r="A28" s="88" t="s">
        <v>280</v>
      </c>
      <c r="B28" s="100">
        <v>0</v>
      </c>
      <c r="C28" s="60">
        <v>0</v>
      </c>
      <c r="D28" s="60">
        <v>0</v>
      </c>
      <c r="E28" s="84">
        <v>0</v>
      </c>
      <c r="F28" s="87">
        <v>0</v>
      </c>
      <c r="G28" s="60">
        <v>0</v>
      </c>
      <c r="H28" s="60">
        <v>0</v>
      </c>
      <c r="I28" s="70">
        <v>0</v>
      </c>
      <c r="J28" s="95">
        <f t="shared" si="0"/>
        <v>0</v>
      </c>
      <c r="K28" s="319"/>
    </row>
    <row r="29" spans="1:11" s="7" customFormat="1" ht="18" customHeight="1">
      <c r="A29" s="67" t="s">
        <v>220</v>
      </c>
      <c r="B29" s="100">
        <v>0</v>
      </c>
      <c r="C29" s="60">
        <v>0</v>
      </c>
      <c r="D29" s="60">
        <v>0</v>
      </c>
      <c r="E29" s="84">
        <v>0</v>
      </c>
      <c r="F29" s="87">
        <v>0</v>
      </c>
      <c r="G29" s="60">
        <v>0</v>
      </c>
      <c r="H29" s="60">
        <v>0</v>
      </c>
      <c r="I29" s="70">
        <v>0</v>
      </c>
      <c r="J29" s="95">
        <f t="shared" si="0"/>
        <v>0</v>
      </c>
      <c r="K29" s="319"/>
    </row>
    <row r="30" spans="1:11" s="7" customFormat="1" ht="18" customHeight="1">
      <c r="A30" s="67" t="s">
        <v>221</v>
      </c>
      <c r="B30" s="100">
        <v>0</v>
      </c>
      <c r="C30" s="60">
        <v>0</v>
      </c>
      <c r="D30" s="60">
        <v>0</v>
      </c>
      <c r="E30" s="84">
        <v>0</v>
      </c>
      <c r="F30" s="87">
        <v>0</v>
      </c>
      <c r="G30" s="60">
        <v>0</v>
      </c>
      <c r="H30" s="60">
        <v>0</v>
      </c>
      <c r="I30" s="70">
        <v>0</v>
      </c>
      <c r="J30" s="95">
        <f t="shared" si="0"/>
        <v>0</v>
      </c>
      <c r="K30" s="319"/>
    </row>
    <row r="31" spans="1:11" s="7" customFormat="1" ht="18" customHeight="1">
      <c r="A31" s="67" t="s">
        <v>168</v>
      </c>
      <c r="B31" s="100">
        <v>0</v>
      </c>
      <c r="C31" s="60">
        <v>0</v>
      </c>
      <c r="D31" s="60">
        <v>0</v>
      </c>
      <c r="E31" s="84">
        <v>0</v>
      </c>
      <c r="F31" s="87">
        <v>0</v>
      </c>
      <c r="G31" s="60">
        <v>0</v>
      </c>
      <c r="H31" s="60">
        <v>0</v>
      </c>
      <c r="I31" s="70">
        <v>0</v>
      </c>
      <c r="J31" s="95">
        <f t="shared" si="0"/>
        <v>0</v>
      </c>
      <c r="K31" s="319"/>
    </row>
    <row r="32" spans="1:11" s="7" customFormat="1" ht="18" customHeight="1">
      <c r="A32" s="67" t="s">
        <v>169</v>
      </c>
      <c r="B32" s="100">
        <v>0</v>
      </c>
      <c r="C32" s="60">
        <v>0</v>
      </c>
      <c r="D32" s="60">
        <v>0</v>
      </c>
      <c r="E32" s="84">
        <v>0</v>
      </c>
      <c r="F32" s="87">
        <v>0</v>
      </c>
      <c r="G32" s="60">
        <v>0</v>
      </c>
      <c r="H32" s="60">
        <v>0</v>
      </c>
      <c r="I32" s="70">
        <v>0</v>
      </c>
      <c r="J32" s="95">
        <f t="shared" si="0"/>
        <v>0</v>
      </c>
      <c r="K32" s="319"/>
    </row>
    <row r="33" spans="1:11" s="7" customFormat="1" ht="18" customHeight="1">
      <c r="A33" s="67" t="s">
        <v>170</v>
      </c>
      <c r="B33" s="100">
        <v>0</v>
      </c>
      <c r="C33" s="60">
        <v>0</v>
      </c>
      <c r="D33" s="60">
        <v>0</v>
      </c>
      <c r="E33" s="84">
        <v>0</v>
      </c>
      <c r="F33" s="87">
        <v>0</v>
      </c>
      <c r="G33" s="60">
        <v>0</v>
      </c>
      <c r="H33" s="60">
        <v>0</v>
      </c>
      <c r="I33" s="70">
        <v>0</v>
      </c>
      <c r="J33" s="95">
        <f t="shared" si="0"/>
        <v>0</v>
      </c>
      <c r="K33" s="319"/>
    </row>
    <row r="34" spans="1:11" s="7" customFormat="1" ht="18" customHeight="1">
      <c r="A34" s="67" t="s">
        <v>222</v>
      </c>
      <c r="B34" s="100">
        <v>0</v>
      </c>
      <c r="C34" s="60">
        <v>0</v>
      </c>
      <c r="D34" s="60">
        <v>0</v>
      </c>
      <c r="E34" s="84">
        <v>0</v>
      </c>
      <c r="F34" s="87">
        <v>0</v>
      </c>
      <c r="G34" s="60">
        <v>0</v>
      </c>
      <c r="H34" s="60">
        <v>0</v>
      </c>
      <c r="I34" s="70">
        <v>0</v>
      </c>
      <c r="J34" s="95">
        <f t="shared" si="0"/>
        <v>0</v>
      </c>
      <c r="K34" s="319"/>
    </row>
    <row r="35" spans="1:11" s="7" customFormat="1" ht="18" customHeight="1">
      <c r="A35" s="67" t="s">
        <v>165</v>
      </c>
      <c r="B35" s="100">
        <v>0</v>
      </c>
      <c r="C35" s="60">
        <v>0</v>
      </c>
      <c r="D35" s="60">
        <v>0</v>
      </c>
      <c r="E35" s="84">
        <v>0</v>
      </c>
      <c r="F35" s="87">
        <v>0</v>
      </c>
      <c r="G35" s="60">
        <v>0</v>
      </c>
      <c r="H35" s="60">
        <v>0</v>
      </c>
      <c r="I35" s="70">
        <v>0</v>
      </c>
      <c r="J35" s="95">
        <f t="shared" si="0"/>
        <v>0</v>
      </c>
      <c r="K35" s="319"/>
    </row>
    <row r="36" spans="1:11" s="7" customFormat="1" ht="18" customHeight="1">
      <c r="A36" s="67" t="s">
        <v>223</v>
      </c>
      <c r="B36" s="100">
        <v>0</v>
      </c>
      <c r="C36" s="60">
        <v>0</v>
      </c>
      <c r="D36" s="60">
        <v>0</v>
      </c>
      <c r="E36" s="84">
        <v>0</v>
      </c>
      <c r="F36" s="87">
        <v>0</v>
      </c>
      <c r="G36" s="60">
        <v>0</v>
      </c>
      <c r="H36" s="60">
        <v>0</v>
      </c>
      <c r="I36" s="70">
        <v>0</v>
      </c>
      <c r="J36" s="95">
        <f t="shared" si="0"/>
        <v>0</v>
      </c>
      <c r="K36" s="319"/>
    </row>
    <row r="37" spans="1:11" s="7" customFormat="1" ht="18" customHeight="1">
      <c r="A37" s="67" t="s">
        <v>171</v>
      </c>
      <c r="B37" s="100">
        <v>0</v>
      </c>
      <c r="C37" s="60">
        <v>0</v>
      </c>
      <c r="D37" s="60">
        <v>0</v>
      </c>
      <c r="E37" s="84">
        <v>0</v>
      </c>
      <c r="F37" s="87">
        <v>0</v>
      </c>
      <c r="G37" s="60">
        <v>0</v>
      </c>
      <c r="H37" s="60">
        <v>0</v>
      </c>
      <c r="I37" s="70">
        <v>0</v>
      </c>
      <c r="J37" s="95">
        <f t="shared" si="0"/>
        <v>0</v>
      </c>
      <c r="K37" s="319"/>
    </row>
    <row r="38" spans="1:11" s="7" customFormat="1" ht="18" customHeight="1">
      <c r="A38" s="67" t="s">
        <v>224</v>
      </c>
      <c r="B38" s="100">
        <v>0</v>
      </c>
      <c r="C38" s="60">
        <v>0</v>
      </c>
      <c r="D38" s="60">
        <v>0</v>
      </c>
      <c r="E38" s="84">
        <v>0</v>
      </c>
      <c r="F38" s="87">
        <v>0</v>
      </c>
      <c r="G38" s="60">
        <v>0</v>
      </c>
      <c r="H38" s="60">
        <v>0</v>
      </c>
      <c r="I38" s="70">
        <v>0</v>
      </c>
      <c r="J38" s="95">
        <f>SUM(B38:I38)</f>
        <v>0</v>
      </c>
      <c r="K38" s="319"/>
    </row>
    <row r="39" spans="1:11" s="7" customFormat="1" ht="18" customHeight="1">
      <c r="A39" s="67" t="s">
        <v>225</v>
      </c>
      <c r="B39" s="100">
        <v>0</v>
      </c>
      <c r="C39" s="60">
        <v>0</v>
      </c>
      <c r="D39" s="60">
        <v>0</v>
      </c>
      <c r="E39" s="84">
        <v>0</v>
      </c>
      <c r="F39" s="87">
        <v>0</v>
      </c>
      <c r="G39" s="60">
        <v>0</v>
      </c>
      <c r="H39" s="60">
        <v>0</v>
      </c>
      <c r="I39" s="70">
        <v>0</v>
      </c>
      <c r="J39" s="95">
        <f>SUM(B39:I39)</f>
        <v>0</v>
      </c>
      <c r="K39" s="319"/>
    </row>
    <row r="40" spans="1:11" s="7" customFormat="1" ht="18" customHeight="1">
      <c r="A40" s="67" t="s">
        <v>226</v>
      </c>
      <c r="B40" s="100">
        <v>0</v>
      </c>
      <c r="C40" s="60">
        <v>0</v>
      </c>
      <c r="D40" s="60">
        <v>0</v>
      </c>
      <c r="E40" s="84">
        <v>0</v>
      </c>
      <c r="F40" s="87">
        <v>0</v>
      </c>
      <c r="G40" s="60">
        <v>0</v>
      </c>
      <c r="H40" s="60">
        <v>0</v>
      </c>
      <c r="I40" s="70">
        <v>0</v>
      </c>
      <c r="J40" s="95">
        <f>SUM(B40:I40)</f>
        <v>0</v>
      </c>
      <c r="K40" s="319"/>
    </row>
    <row r="41" spans="1:11" s="7" customFormat="1" ht="18" customHeight="1">
      <c r="A41" s="67" t="s">
        <v>227</v>
      </c>
      <c r="B41" s="100">
        <v>0</v>
      </c>
      <c r="C41" s="60">
        <v>0</v>
      </c>
      <c r="D41" s="60">
        <v>0</v>
      </c>
      <c r="E41" s="84">
        <v>0</v>
      </c>
      <c r="F41" s="394" t="s">
        <v>425</v>
      </c>
      <c r="G41" s="57" t="s">
        <v>425</v>
      </c>
      <c r="H41" s="57" t="s">
        <v>425</v>
      </c>
      <c r="I41" s="395" t="s">
        <v>425</v>
      </c>
      <c r="J41" s="396">
        <f aca="true" t="shared" si="1" ref="J41:J47">SUM(B41:I41)</f>
        <v>0</v>
      </c>
      <c r="K41" s="319"/>
    </row>
    <row r="42" spans="1:11" s="7" customFormat="1" ht="18" customHeight="1">
      <c r="A42" s="67" t="s">
        <v>228</v>
      </c>
      <c r="B42" s="100">
        <v>0</v>
      </c>
      <c r="C42" s="60">
        <v>0</v>
      </c>
      <c r="D42" s="60">
        <v>0</v>
      </c>
      <c r="E42" s="84">
        <v>0</v>
      </c>
      <c r="F42" s="394" t="s">
        <v>425</v>
      </c>
      <c r="G42" s="57" t="s">
        <v>425</v>
      </c>
      <c r="H42" s="57" t="s">
        <v>425</v>
      </c>
      <c r="I42" s="395" t="s">
        <v>425</v>
      </c>
      <c r="J42" s="396">
        <f>SUM(B42:I42)</f>
        <v>0</v>
      </c>
      <c r="K42" s="319"/>
    </row>
    <row r="43" spans="1:11" s="7" customFormat="1" ht="18" customHeight="1">
      <c r="A43" s="67" t="s">
        <v>172</v>
      </c>
      <c r="B43" s="100">
        <v>0</v>
      </c>
      <c r="C43" s="60">
        <v>0</v>
      </c>
      <c r="D43" s="60">
        <v>0</v>
      </c>
      <c r="E43" s="84">
        <v>0</v>
      </c>
      <c r="F43" s="87">
        <v>0</v>
      </c>
      <c r="G43" s="60">
        <v>0</v>
      </c>
      <c r="H43" s="60">
        <v>0</v>
      </c>
      <c r="I43" s="70">
        <v>0</v>
      </c>
      <c r="J43" s="396">
        <f t="shared" si="1"/>
        <v>0</v>
      </c>
      <c r="K43" s="319"/>
    </row>
    <row r="44" spans="1:11" s="7" customFormat="1" ht="18" customHeight="1">
      <c r="A44" s="67" t="s">
        <v>173</v>
      </c>
      <c r="B44" s="100">
        <v>0</v>
      </c>
      <c r="C44" s="60">
        <v>0</v>
      </c>
      <c r="D44" s="60">
        <v>0</v>
      </c>
      <c r="E44" s="84">
        <v>0</v>
      </c>
      <c r="F44" s="87">
        <v>0</v>
      </c>
      <c r="G44" s="60">
        <v>0</v>
      </c>
      <c r="H44" s="60">
        <v>0</v>
      </c>
      <c r="I44" s="70">
        <v>0</v>
      </c>
      <c r="J44" s="396">
        <f t="shared" si="1"/>
        <v>0</v>
      </c>
      <c r="K44" s="319"/>
    </row>
    <row r="45" spans="1:11" s="7" customFormat="1" ht="18" customHeight="1">
      <c r="A45" s="67" t="s">
        <v>229</v>
      </c>
      <c r="B45" s="100">
        <v>0</v>
      </c>
      <c r="C45" s="60">
        <v>0</v>
      </c>
      <c r="D45" s="60">
        <v>0</v>
      </c>
      <c r="E45" s="84">
        <v>0</v>
      </c>
      <c r="F45" s="87">
        <v>0</v>
      </c>
      <c r="G45" s="60">
        <v>0</v>
      </c>
      <c r="H45" s="60">
        <v>0</v>
      </c>
      <c r="I45" s="70">
        <v>0</v>
      </c>
      <c r="J45" s="396">
        <f t="shared" si="1"/>
        <v>0</v>
      </c>
      <c r="K45" s="319"/>
    </row>
    <row r="46" spans="1:11" s="7" customFormat="1" ht="18" customHeight="1">
      <c r="A46" s="67" t="s">
        <v>230</v>
      </c>
      <c r="B46" s="100">
        <v>0</v>
      </c>
      <c r="C46" s="60">
        <v>0</v>
      </c>
      <c r="D46" s="60">
        <v>0</v>
      </c>
      <c r="E46" s="84">
        <v>0</v>
      </c>
      <c r="F46" s="87">
        <v>0</v>
      </c>
      <c r="G46" s="60">
        <v>0</v>
      </c>
      <c r="H46" s="60">
        <v>0</v>
      </c>
      <c r="I46" s="70">
        <v>0</v>
      </c>
      <c r="J46" s="396">
        <f t="shared" si="1"/>
        <v>0</v>
      </c>
      <c r="K46" s="319"/>
    </row>
    <row r="47" spans="1:11" s="7" customFormat="1" ht="18" customHeight="1" thickBot="1">
      <c r="A47" s="491" t="s">
        <v>174</v>
      </c>
      <c r="B47" s="492">
        <v>0</v>
      </c>
      <c r="C47" s="493">
        <v>0</v>
      </c>
      <c r="D47" s="493">
        <v>0</v>
      </c>
      <c r="E47" s="490">
        <v>0</v>
      </c>
      <c r="F47" s="494">
        <v>0</v>
      </c>
      <c r="G47" s="493">
        <v>0</v>
      </c>
      <c r="H47" s="493">
        <v>0</v>
      </c>
      <c r="I47" s="495">
        <v>0</v>
      </c>
      <c r="J47" s="496">
        <f t="shared" si="1"/>
        <v>0</v>
      </c>
      <c r="K47" s="319"/>
    </row>
    <row r="48" spans="1:10" ht="18" customHeight="1" thickBot="1">
      <c r="A48" s="89" t="s">
        <v>373</v>
      </c>
      <c r="B48" s="101">
        <f aca="true" t="shared" si="2" ref="B48:I48">SUM(B5:B47)</f>
        <v>17</v>
      </c>
      <c r="C48" s="91">
        <f t="shared" si="2"/>
        <v>28</v>
      </c>
      <c r="D48" s="91">
        <f t="shared" si="2"/>
        <v>13</v>
      </c>
      <c r="E48" s="92">
        <f t="shared" si="2"/>
        <v>30</v>
      </c>
      <c r="F48" s="90">
        <f t="shared" si="2"/>
        <v>18</v>
      </c>
      <c r="G48" s="91">
        <f t="shared" si="2"/>
        <v>47</v>
      </c>
      <c r="H48" s="91">
        <f t="shared" si="2"/>
        <v>19</v>
      </c>
      <c r="I48" s="94">
        <f t="shared" si="2"/>
        <v>33</v>
      </c>
      <c r="J48" s="96">
        <f>SUM(B48:I48)</f>
        <v>205</v>
      </c>
    </row>
  </sheetData>
  <sheetProtection/>
  <mergeCells count="4">
    <mergeCell ref="J3:J4"/>
    <mergeCell ref="A3:A4"/>
    <mergeCell ref="B3:E3"/>
    <mergeCell ref="F3:I3"/>
  </mergeCells>
  <printOptions/>
  <pageMargins left="0.6299212598425197" right="0.26" top="0.68" bottom="0.28" header="0.43" footer="0.1968503937007874"/>
  <pageSetup fitToHeight="1" fitToWidth="1" horizontalDpi="600" verticalDpi="600" orientation="portrait" paperSize="9" scale="99"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pane xSplit="1" ySplit="4" topLeftCell="B5" activePane="bottomRight" state="frozen"/>
      <selection pane="topLeft" activeCell="A1" sqref="A1"/>
      <selection pane="topRight" activeCell="C1" sqref="C1"/>
      <selection pane="bottomLeft" activeCell="A6" sqref="A6"/>
      <selection pane="bottomRight" activeCell="M21" sqref="M21"/>
    </sheetView>
  </sheetViews>
  <sheetFormatPr defaultColWidth="9.00390625" defaultRowHeight="13.5"/>
  <cols>
    <col min="1" max="1" width="15.00390625" style="0" customWidth="1"/>
    <col min="2" max="6" width="8.625" style="0" customWidth="1"/>
    <col min="7" max="7" width="10.625" style="0" customWidth="1"/>
    <col min="9" max="9" width="5.625" style="0" customWidth="1"/>
    <col min="10" max="10" width="12.625" style="0" customWidth="1"/>
    <col min="11" max="11" width="9.50390625" style="0" customWidth="1"/>
    <col min="12" max="12" width="4.375" style="5" customWidth="1"/>
    <col min="13" max="14" width="5.625" style="0" customWidth="1"/>
    <col min="15" max="15" width="10.625" style="0" customWidth="1"/>
  </cols>
  <sheetData>
    <row r="1" spans="1:11" ht="21.75" customHeight="1" thickBot="1">
      <c r="A1" s="667" t="s">
        <v>160</v>
      </c>
      <c r="B1" s="668"/>
      <c r="C1" s="668"/>
      <c r="D1" s="668"/>
      <c r="E1" s="668"/>
      <c r="F1" s="668"/>
      <c r="G1" s="668"/>
      <c r="H1" s="668"/>
      <c r="I1" s="668"/>
      <c r="J1" s="668"/>
      <c r="K1" s="668"/>
    </row>
    <row r="2" spans="1:11" ht="16.5" customHeight="1" thickBot="1">
      <c r="A2" s="669"/>
      <c r="B2" s="672" t="s">
        <v>147</v>
      </c>
      <c r="C2" s="545"/>
      <c r="D2" s="545"/>
      <c r="E2" s="545"/>
      <c r="F2" s="545"/>
      <c r="G2" s="545"/>
      <c r="H2" s="545"/>
      <c r="I2" s="664" t="s">
        <v>98</v>
      </c>
      <c r="J2" s="673"/>
      <c r="K2" s="601"/>
    </row>
    <row r="3" spans="1:11" ht="15" customHeight="1">
      <c r="A3" s="670"/>
      <c r="B3" s="675" t="s">
        <v>148</v>
      </c>
      <c r="C3" s="677" t="s">
        <v>149</v>
      </c>
      <c r="D3" s="679" t="s">
        <v>150</v>
      </c>
      <c r="E3" s="680"/>
      <c r="F3" s="681" t="s">
        <v>151</v>
      </c>
      <c r="G3" s="662" t="s">
        <v>277</v>
      </c>
      <c r="H3" s="664" t="s">
        <v>99</v>
      </c>
      <c r="I3" s="637"/>
      <c r="J3" s="674"/>
      <c r="K3" s="638"/>
    </row>
    <row r="4" spans="1:11" ht="27.75" customHeight="1" thickBot="1">
      <c r="A4" s="671"/>
      <c r="B4" s="676"/>
      <c r="C4" s="678"/>
      <c r="D4" s="209" t="s">
        <v>100</v>
      </c>
      <c r="E4" s="282" t="s">
        <v>101</v>
      </c>
      <c r="F4" s="682"/>
      <c r="G4" s="663"/>
      <c r="H4" s="665"/>
      <c r="I4" s="210" t="s">
        <v>100</v>
      </c>
      <c r="J4" s="211" t="s">
        <v>102</v>
      </c>
      <c r="K4" s="211" t="s">
        <v>63</v>
      </c>
    </row>
    <row r="5" spans="1:12" ht="16.5" customHeight="1">
      <c r="A5" s="279" t="s">
        <v>233</v>
      </c>
      <c r="B5" s="99">
        <v>16</v>
      </c>
      <c r="C5" s="112">
        <v>345</v>
      </c>
      <c r="D5" s="112">
        <v>380</v>
      </c>
      <c r="E5" s="112">
        <v>127</v>
      </c>
      <c r="F5" s="111">
        <v>0</v>
      </c>
      <c r="G5" s="280">
        <v>0</v>
      </c>
      <c r="H5" s="213">
        <f aca="true" t="shared" si="0" ref="H5:H23">B5+C5+D5+F5</f>
        <v>741</v>
      </c>
      <c r="I5" s="214">
        <v>545</v>
      </c>
      <c r="J5" s="215">
        <v>217595123</v>
      </c>
      <c r="K5" s="215">
        <f>J5/I5</f>
        <v>399257.1064220184</v>
      </c>
      <c r="L5" s="5" t="s">
        <v>103</v>
      </c>
    </row>
    <row r="6" spans="1:11" ht="16.5" customHeight="1">
      <c r="A6" s="67" t="s">
        <v>177</v>
      </c>
      <c r="B6" s="100">
        <v>51</v>
      </c>
      <c r="C6" s="60">
        <v>14</v>
      </c>
      <c r="D6" s="60">
        <v>40</v>
      </c>
      <c r="E6" s="60">
        <v>0</v>
      </c>
      <c r="F6" s="87">
        <v>0</v>
      </c>
      <c r="G6" s="171">
        <v>0</v>
      </c>
      <c r="H6" s="213">
        <f t="shared" si="0"/>
        <v>105</v>
      </c>
      <c r="I6" s="217">
        <v>12</v>
      </c>
      <c r="J6" s="218">
        <v>3825069</v>
      </c>
      <c r="K6" s="215">
        <f aca="true" t="shared" si="1" ref="K6:K46">J6/I6</f>
        <v>318755.75</v>
      </c>
    </row>
    <row r="7" spans="1:11" ht="16.5" customHeight="1">
      <c r="A7" s="67" t="s">
        <v>178</v>
      </c>
      <c r="B7" s="100">
        <v>1</v>
      </c>
      <c r="C7" s="60">
        <v>1</v>
      </c>
      <c r="D7" s="60">
        <v>7</v>
      </c>
      <c r="E7" s="60">
        <v>1</v>
      </c>
      <c r="F7" s="87">
        <v>0</v>
      </c>
      <c r="G7" s="171">
        <v>0</v>
      </c>
      <c r="H7" s="213">
        <f t="shared" si="0"/>
        <v>9</v>
      </c>
      <c r="I7" s="217">
        <v>2</v>
      </c>
      <c r="J7" s="218">
        <v>932357</v>
      </c>
      <c r="K7" s="215">
        <f t="shared" si="1"/>
        <v>466178.5</v>
      </c>
    </row>
    <row r="8" spans="1:11" ht="16.5" customHeight="1">
      <c r="A8" s="67" t="s">
        <v>164</v>
      </c>
      <c r="B8" s="100">
        <v>0</v>
      </c>
      <c r="C8" s="87">
        <v>1</v>
      </c>
      <c r="D8" s="87">
        <v>5</v>
      </c>
      <c r="E8" s="87">
        <v>0</v>
      </c>
      <c r="F8" s="87">
        <v>0</v>
      </c>
      <c r="G8" s="171">
        <v>3</v>
      </c>
      <c r="H8" s="213">
        <f t="shared" si="0"/>
        <v>6</v>
      </c>
      <c r="I8" s="217">
        <v>6</v>
      </c>
      <c r="J8" s="218">
        <v>351713</v>
      </c>
      <c r="K8" s="215">
        <f t="shared" si="1"/>
        <v>58618.833333333336</v>
      </c>
    </row>
    <row r="9" spans="1:11" ht="16.5" customHeight="1">
      <c r="A9" s="67" t="s">
        <v>166</v>
      </c>
      <c r="B9" s="100">
        <v>2</v>
      </c>
      <c r="C9" s="60">
        <v>2</v>
      </c>
      <c r="D9" s="60">
        <v>3</v>
      </c>
      <c r="E9" s="60">
        <v>1</v>
      </c>
      <c r="F9" s="87">
        <v>0</v>
      </c>
      <c r="G9" s="171">
        <v>0</v>
      </c>
      <c r="H9" s="213">
        <f t="shared" si="0"/>
        <v>7</v>
      </c>
      <c r="I9" s="217">
        <v>3</v>
      </c>
      <c r="J9" s="218">
        <v>763400</v>
      </c>
      <c r="K9" s="215">
        <f t="shared" si="1"/>
        <v>254466.66666666666</v>
      </c>
    </row>
    <row r="10" spans="1:11" ht="16.5" customHeight="1">
      <c r="A10" s="67" t="s">
        <v>179</v>
      </c>
      <c r="B10" s="100">
        <v>0</v>
      </c>
      <c r="C10" s="60">
        <v>5</v>
      </c>
      <c r="D10" s="60">
        <v>0</v>
      </c>
      <c r="E10" s="60">
        <v>0</v>
      </c>
      <c r="F10" s="60">
        <v>0</v>
      </c>
      <c r="G10" s="60">
        <v>0</v>
      </c>
      <c r="H10" s="213">
        <f t="shared" si="0"/>
        <v>5</v>
      </c>
      <c r="I10" s="217">
        <v>5</v>
      </c>
      <c r="J10" s="218">
        <v>1363221</v>
      </c>
      <c r="K10" s="215">
        <f t="shared" si="1"/>
        <v>272644.2</v>
      </c>
    </row>
    <row r="11" spans="1:11" ht="16.5" customHeight="1">
      <c r="A11" s="67" t="s">
        <v>180</v>
      </c>
      <c r="B11" s="100">
        <v>0</v>
      </c>
      <c r="C11" s="60">
        <v>36</v>
      </c>
      <c r="D11" s="60">
        <v>1</v>
      </c>
      <c r="E11" s="60">
        <v>0</v>
      </c>
      <c r="F11" s="87">
        <v>0</v>
      </c>
      <c r="G11" s="171">
        <v>0</v>
      </c>
      <c r="H11" s="213">
        <f t="shared" si="0"/>
        <v>37</v>
      </c>
      <c r="I11" s="217">
        <v>32</v>
      </c>
      <c r="J11" s="218">
        <v>1729158</v>
      </c>
      <c r="K11" s="215">
        <f t="shared" si="1"/>
        <v>54036.1875</v>
      </c>
    </row>
    <row r="12" spans="1:11" ht="16.5" customHeight="1">
      <c r="A12" s="67" t="s">
        <v>167</v>
      </c>
      <c r="B12" s="100">
        <v>0</v>
      </c>
      <c r="C12" s="60">
        <v>0</v>
      </c>
      <c r="D12" s="60">
        <v>0</v>
      </c>
      <c r="E12" s="60">
        <v>0</v>
      </c>
      <c r="F12" s="87">
        <v>0</v>
      </c>
      <c r="G12" s="171">
        <v>0</v>
      </c>
      <c r="H12" s="213">
        <f t="shared" si="0"/>
        <v>0</v>
      </c>
      <c r="I12" s="217">
        <v>0</v>
      </c>
      <c r="J12" s="218">
        <v>0</v>
      </c>
      <c r="K12" s="215"/>
    </row>
    <row r="13" spans="1:11" ht="16.5" customHeight="1">
      <c r="A13" s="67" t="s">
        <v>181</v>
      </c>
      <c r="B13" s="100">
        <v>0</v>
      </c>
      <c r="C13" s="60">
        <v>94</v>
      </c>
      <c r="D13" s="60">
        <v>0</v>
      </c>
      <c r="E13" s="60">
        <v>0</v>
      </c>
      <c r="F13" s="87">
        <v>0</v>
      </c>
      <c r="G13" s="171">
        <v>0</v>
      </c>
      <c r="H13" s="213">
        <f t="shared" si="0"/>
        <v>94</v>
      </c>
      <c r="I13" s="217">
        <v>94</v>
      </c>
      <c r="J13" s="218">
        <v>7574589</v>
      </c>
      <c r="K13" s="215">
        <f t="shared" si="1"/>
        <v>80580.73404255319</v>
      </c>
    </row>
    <row r="14" spans="1:11" ht="16.5" customHeight="1">
      <c r="A14" s="67" t="s">
        <v>182</v>
      </c>
      <c r="B14" s="100">
        <v>0</v>
      </c>
      <c r="C14" s="60">
        <v>4</v>
      </c>
      <c r="D14" s="60">
        <v>1</v>
      </c>
      <c r="E14" s="60">
        <v>0</v>
      </c>
      <c r="F14" s="87">
        <v>0</v>
      </c>
      <c r="G14" s="171">
        <v>1</v>
      </c>
      <c r="H14" s="213">
        <f t="shared" si="0"/>
        <v>5</v>
      </c>
      <c r="I14" s="217">
        <v>4</v>
      </c>
      <c r="J14" s="218">
        <v>2306500</v>
      </c>
      <c r="K14" s="215">
        <f t="shared" si="1"/>
        <v>576625</v>
      </c>
    </row>
    <row r="15" spans="1:11" ht="16.5" customHeight="1">
      <c r="A15" s="67" t="s">
        <v>208</v>
      </c>
      <c r="B15" s="100">
        <v>0</v>
      </c>
      <c r="C15" s="60">
        <v>20</v>
      </c>
      <c r="D15" s="60">
        <v>6</v>
      </c>
      <c r="E15" s="60">
        <v>2</v>
      </c>
      <c r="F15" s="87">
        <v>0</v>
      </c>
      <c r="G15" s="171">
        <v>0</v>
      </c>
      <c r="H15" s="213">
        <f t="shared" si="0"/>
        <v>26</v>
      </c>
      <c r="I15" s="217">
        <v>16</v>
      </c>
      <c r="J15" s="218">
        <v>2445319</v>
      </c>
      <c r="K15" s="215">
        <f t="shared" si="1"/>
        <v>152832.4375</v>
      </c>
    </row>
    <row r="16" spans="1:11" ht="16.5" customHeight="1">
      <c r="A16" s="67" t="s">
        <v>209</v>
      </c>
      <c r="B16" s="100">
        <v>61</v>
      </c>
      <c r="C16" s="60">
        <v>0</v>
      </c>
      <c r="D16" s="60">
        <v>5</v>
      </c>
      <c r="E16" s="60">
        <v>0</v>
      </c>
      <c r="F16" s="87">
        <v>0</v>
      </c>
      <c r="G16" s="171">
        <v>0</v>
      </c>
      <c r="H16" s="213">
        <f t="shared" si="0"/>
        <v>66</v>
      </c>
      <c r="I16" s="217">
        <v>0</v>
      </c>
      <c r="J16" s="218">
        <v>0</v>
      </c>
      <c r="K16" s="215"/>
    </row>
    <row r="17" spans="1:11" ht="16.5" customHeight="1">
      <c r="A17" s="67" t="s">
        <v>210</v>
      </c>
      <c r="B17" s="100">
        <v>86</v>
      </c>
      <c r="C17" s="60">
        <v>75</v>
      </c>
      <c r="D17" s="60">
        <v>180</v>
      </c>
      <c r="E17" s="60">
        <v>16</v>
      </c>
      <c r="F17" s="87">
        <v>0</v>
      </c>
      <c r="G17" s="171">
        <v>0</v>
      </c>
      <c r="H17" s="213">
        <f t="shared" si="0"/>
        <v>341</v>
      </c>
      <c r="I17" s="217">
        <v>65</v>
      </c>
      <c r="J17" s="218">
        <v>6005519</v>
      </c>
      <c r="K17" s="215">
        <f t="shared" si="1"/>
        <v>92392.6</v>
      </c>
    </row>
    <row r="18" spans="1:12" ht="16.5" customHeight="1">
      <c r="A18" s="67" t="s">
        <v>211</v>
      </c>
      <c r="B18" s="100">
        <v>42</v>
      </c>
      <c r="C18" s="60">
        <v>20</v>
      </c>
      <c r="D18" s="60">
        <v>0</v>
      </c>
      <c r="E18" s="60">
        <v>0</v>
      </c>
      <c r="F18" s="87">
        <v>0</v>
      </c>
      <c r="G18" s="171">
        <v>0</v>
      </c>
      <c r="H18" s="213">
        <f t="shared" si="0"/>
        <v>62</v>
      </c>
      <c r="I18" s="217">
        <v>8</v>
      </c>
      <c r="J18" s="219">
        <v>1407162</v>
      </c>
      <c r="K18" s="215">
        <f t="shared" si="1"/>
        <v>175895.25</v>
      </c>
      <c r="L18" s="9"/>
    </row>
    <row r="19" spans="1:12" ht="16.5" customHeight="1">
      <c r="A19" s="88" t="s">
        <v>104</v>
      </c>
      <c r="B19" s="100">
        <v>33</v>
      </c>
      <c r="C19" s="60">
        <v>34</v>
      </c>
      <c r="D19" s="60">
        <v>26</v>
      </c>
      <c r="E19" s="60">
        <v>0</v>
      </c>
      <c r="F19" s="87">
        <v>1</v>
      </c>
      <c r="G19" s="171">
        <v>0</v>
      </c>
      <c r="H19" s="213">
        <f t="shared" si="0"/>
        <v>94</v>
      </c>
      <c r="I19" s="217">
        <v>10</v>
      </c>
      <c r="J19" s="219">
        <v>2748081</v>
      </c>
      <c r="K19" s="215">
        <f t="shared" si="1"/>
        <v>274808.1</v>
      </c>
      <c r="L19" s="9"/>
    </row>
    <row r="20" spans="1:12" ht="16.5" customHeight="1">
      <c r="A20" s="67" t="s">
        <v>212</v>
      </c>
      <c r="B20" s="100">
        <v>6</v>
      </c>
      <c r="C20" s="60">
        <v>11</v>
      </c>
      <c r="D20" s="60">
        <v>6</v>
      </c>
      <c r="E20" s="60">
        <v>0</v>
      </c>
      <c r="F20" s="87">
        <v>0</v>
      </c>
      <c r="G20" s="171">
        <v>0</v>
      </c>
      <c r="H20" s="213">
        <f t="shared" si="0"/>
        <v>23</v>
      </c>
      <c r="I20" s="217">
        <v>16</v>
      </c>
      <c r="J20" s="219">
        <v>8064404</v>
      </c>
      <c r="K20" s="215">
        <f t="shared" si="1"/>
        <v>504025.25</v>
      </c>
      <c r="L20" s="9"/>
    </row>
    <row r="21" spans="1:12" ht="16.5" customHeight="1">
      <c r="A21" s="67" t="s">
        <v>213</v>
      </c>
      <c r="B21" s="100"/>
      <c r="C21" s="60"/>
      <c r="D21" s="60"/>
      <c r="E21" s="60"/>
      <c r="F21" s="87"/>
      <c r="G21" s="171"/>
      <c r="H21" s="213">
        <f t="shared" si="0"/>
        <v>0</v>
      </c>
      <c r="I21" s="217"/>
      <c r="J21" s="219"/>
      <c r="K21" s="215"/>
      <c r="L21" s="9" t="s">
        <v>103</v>
      </c>
    </row>
    <row r="22" spans="1:11" ht="16.5" customHeight="1">
      <c r="A22" s="67" t="s">
        <v>214</v>
      </c>
      <c r="B22" s="100">
        <v>0</v>
      </c>
      <c r="C22" s="60">
        <v>4</v>
      </c>
      <c r="D22" s="60">
        <v>0</v>
      </c>
      <c r="E22" s="60">
        <v>0</v>
      </c>
      <c r="F22" s="87">
        <v>0</v>
      </c>
      <c r="G22" s="171">
        <v>0</v>
      </c>
      <c r="H22" s="213">
        <f t="shared" si="0"/>
        <v>4</v>
      </c>
      <c r="I22" s="217">
        <v>4</v>
      </c>
      <c r="J22" s="218">
        <v>245728</v>
      </c>
      <c r="K22" s="215">
        <f t="shared" si="1"/>
        <v>61432</v>
      </c>
    </row>
    <row r="23" spans="1:11" ht="16.5" customHeight="1">
      <c r="A23" s="67" t="s">
        <v>215</v>
      </c>
      <c r="B23" s="100">
        <v>0</v>
      </c>
      <c r="C23" s="60">
        <v>1</v>
      </c>
      <c r="D23" s="60">
        <v>0</v>
      </c>
      <c r="E23" s="60">
        <v>0</v>
      </c>
      <c r="F23" s="60">
        <v>0</v>
      </c>
      <c r="G23" s="60">
        <v>0</v>
      </c>
      <c r="H23" s="213">
        <f t="shared" si="0"/>
        <v>1</v>
      </c>
      <c r="I23" s="217">
        <v>1</v>
      </c>
      <c r="J23" s="218">
        <v>423726</v>
      </c>
      <c r="K23" s="215">
        <f t="shared" si="1"/>
        <v>423726</v>
      </c>
    </row>
    <row r="24" spans="1:11" ht="16.5" customHeight="1">
      <c r="A24" s="67" t="s">
        <v>216</v>
      </c>
      <c r="B24" s="100">
        <v>8</v>
      </c>
      <c r="C24" s="60">
        <v>22</v>
      </c>
      <c r="D24" s="60">
        <v>4</v>
      </c>
      <c r="E24" s="60">
        <v>0</v>
      </c>
      <c r="F24" s="87">
        <v>0</v>
      </c>
      <c r="G24" s="171">
        <v>0</v>
      </c>
      <c r="H24" s="213">
        <f>B24+C24+D24+F24</f>
        <v>34</v>
      </c>
      <c r="I24" s="217">
        <v>26</v>
      </c>
      <c r="J24" s="218">
        <v>7086891</v>
      </c>
      <c r="K24" s="215">
        <f t="shared" si="1"/>
        <v>272572.73076923075</v>
      </c>
    </row>
    <row r="25" spans="1:11" ht="16.5" customHeight="1">
      <c r="A25" s="67" t="s">
        <v>217</v>
      </c>
      <c r="B25" s="100">
        <v>0</v>
      </c>
      <c r="C25" s="60">
        <v>20</v>
      </c>
      <c r="D25" s="60">
        <v>1</v>
      </c>
      <c r="E25" s="60">
        <v>0</v>
      </c>
      <c r="F25" s="87">
        <v>0</v>
      </c>
      <c r="G25" s="171">
        <v>0</v>
      </c>
      <c r="H25" s="213">
        <f aca="true" t="shared" si="2" ref="H25:H47">B25+C25+D25+F25</f>
        <v>21</v>
      </c>
      <c r="I25" s="217">
        <v>19</v>
      </c>
      <c r="J25" s="218">
        <v>1085448</v>
      </c>
      <c r="K25" s="215">
        <f t="shared" si="1"/>
        <v>57128.84210526316</v>
      </c>
    </row>
    <row r="26" spans="1:11" ht="16.5" customHeight="1">
      <c r="A26" s="67" t="s">
        <v>218</v>
      </c>
      <c r="B26" s="100">
        <v>20</v>
      </c>
      <c r="C26" s="60">
        <v>450</v>
      </c>
      <c r="D26" s="60">
        <v>271</v>
      </c>
      <c r="E26" s="221">
        <v>17</v>
      </c>
      <c r="F26" s="222">
        <v>0</v>
      </c>
      <c r="G26" s="223">
        <v>0</v>
      </c>
      <c r="H26" s="213">
        <f t="shared" si="2"/>
        <v>741</v>
      </c>
      <c r="I26" s="217">
        <v>389</v>
      </c>
      <c r="J26" s="218">
        <v>15397568</v>
      </c>
      <c r="K26" s="215">
        <f t="shared" si="1"/>
        <v>39582.43701799486</v>
      </c>
    </row>
    <row r="27" spans="1:11" ht="16.5" customHeight="1">
      <c r="A27" s="67" t="s">
        <v>219</v>
      </c>
      <c r="B27" s="100">
        <v>10</v>
      </c>
      <c r="C27" s="60">
        <v>75</v>
      </c>
      <c r="D27" s="60">
        <v>2</v>
      </c>
      <c r="E27" s="60">
        <v>0</v>
      </c>
      <c r="F27" s="87">
        <v>0</v>
      </c>
      <c r="G27" s="171">
        <v>2</v>
      </c>
      <c r="H27" s="213">
        <f t="shared" si="2"/>
        <v>87</v>
      </c>
      <c r="I27" s="217">
        <v>77</v>
      </c>
      <c r="J27" s="218">
        <v>4747958</v>
      </c>
      <c r="K27" s="215">
        <f t="shared" si="1"/>
        <v>61661.792207792205</v>
      </c>
    </row>
    <row r="28" spans="1:11" ht="16.5" customHeight="1">
      <c r="A28" s="67" t="s">
        <v>280</v>
      </c>
      <c r="B28" s="100">
        <v>9</v>
      </c>
      <c r="C28" s="60">
        <v>22</v>
      </c>
      <c r="D28" s="60">
        <v>1</v>
      </c>
      <c r="E28" s="60">
        <v>0</v>
      </c>
      <c r="F28" s="87">
        <v>0</v>
      </c>
      <c r="G28" s="171">
        <v>0</v>
      </c>
      <c r="H28" s="213">
        <f t="shared" si="2"/>
        <v>32</v>
      </c>
      <c r="I28" s="217">
        <v>10</v>
      </c>
      <c r="J28" s="218">
        <v>1421231</v>
      </c>
      <c r="K28" s="215">
        <f t="shared" si="1"/>
        <v>142123.1</v>
      </c>
    </row>
    <row r="29" spans="1:11" ht="16.5" customHeight="1">
      <c r="A29" s="67" t="s">
        <v>220</v>
      </c>
      <c r="B29" s="100">
        <v>4</v>
      </c>
      <c r="C29" s="60">
        <v>0</v>
      </c>
      <c r="D29" s="60">
        <v>0</v>
      </c>
      <c r="E29" s="60">
        <v>0</v>
      </c>
      <c r="F29" s="87">
        <v>0</v>
      </c>
      <c r="G29" s="171">
        <v>0</v>
      </c>
      <c r="H29" s="213">
        <f t="shared" si="2"/>
        <v>4</v>
      </c>
      <c r="I29" s="217">
        <v>0</v>
      </c>
      <c r="J29" s="218">
        <v>0</v>
      </c>
      <c r="K29" s="215"/>
    </row>
    <row r="30" spans="1:12" ht="16.5" customHeight="1">
      <c r="A30" s="67" t="s">
        <v>221</v>
      </c>
      <c r="B30" s="100"/>
      <c r="C30" s="60"/>
      <c r="D30" s="60"/>
      <c r="E30" s="87"/>
      <c r="F30" s="87"/>
      <c r="G30" s="171">
        <v>11</v>
      </c>
      <c r="H30" s="213">
        <f t="shared" si="2"/>
        <v>0</v>
      </c>
      <c r="I30" s="217">
        <v>11</v>
      </c>
      <c r="J30" s="218">
        <v>193513</v>
      </c>
      <c r="K30" s="215">
        <f t="shared" si="1"/>
        <v>17592.090909090908</v>
      </c>
      <c r="L30" s="5" t="s">
        <v>105</v>
      </c>
    </row>
    <row r="31" spans="1:11" ht="16.5" customHeight="1">
      <c r="A31" s="67" t="s">
        <v>168</v>
      </c>
      <c r="B31" s="100">
        <v>0</v>
      </c>
      <c r="C31" s="60">
        <v>0</v>
      </c>
      <c r="D31" s="60">
        <v>0</v>
      </c>
      <c r="E31" s="60">
        <v>0</v>
      </c>
      <c r="F31" s="87">
        <v>0</v>
      </c>
      <c r="G31" s="171">
        <v>0</v>
      </c>
      <c r="H31" s="213">
        <f t="shared" si="2"/>
        <v>0</v>
      </c>
      <c r="I31" s="217">
        <v>0</v>
      </c>
      <c r="J31" s="218">
        <v>0</v>
      </c>
      <c r="K31" s="215"/>
    </row>
    <row r="32" spans="1:11" ht="16.5" customHeight="1">
      <c r="A32" s="67" t="s">
        <v>169</v>
      </c>
      <c r="B32" s="100">
        <v>3</v>
      </c>
      <c r="C32" s="60">
        <v>1</v>
      </c>
      <c r="D32" s="60">
        <v>0</v>
      </c>
      <c r="E32" s="60">
        <v>0</v>
      </c>
      <c r="F32" s="87">
        <v>0</v>
      </c>
      <c r="G32" s="171">
        <v>0</v>
      </c>
      <c r="H32" s="213">
        <f t="shared" si="2"/>
        <v>4</v>
      </c>
      <c r="I32" s="217">
        <v>1</v>
      </c>
      <c r="J32" s="218">
        <v>164492</v>
      </c>
      <c r="K32" s="215">
        <f t="shared" si="1"/>
        <v>164492</v>
      </c>
    </row>
    <row r="33" spans="1:11" ht="16.5" customHeight="1">
      <c r="A33" s="67" t="s">
        <v>170</v>
      </c>
      <c r="B33" s="100">
        <v>0</v>
      </c>
      <c r="C33" s="224">
        <v>0</v>
      </c>
      <c r="D33" s="224">
        <v>0</v>
      </c>
      <c r="E33" s="224">
        <v>0</v>
      </c>
      <c r="F33" s="60">
        <v>0</v>
      </c>
      <c r="G33" s="171">
        <v>0</v>
      </c>
      <c r="H33" s="213">
        <f t="shared" si="2"/>
        <v>0</v>
      </c>
      <c r="I33" s="217">
        <v>0</v>
      </c>
      <c r="J33" s="218">
        <v>0</v>
      </c>
      <c r="K33" s="215"/>
    </row>
    <row r="34" spans="1:11" ht="16.5" customHeight="1">
      <c r="A34" s="67" t="s">
        <v>222</v>
      </c>
      <c r="B34" s="100">
        <v>34</v>
      </c>
      <c r="C34" s="60">
        <v>34</v>
      </c>
      <c r="D34" s="60">
        <v>17</v>
      </c>
      <c r="E34" s="60">
        <v>0</v>
      </c>
      <c r="F34" s="87">
        <v>0</v>
      </c>
      <c r="G34" s="171">
        <v>0</v>
      </c>
      <c r="H34" s="213">
        <f t="shared" si="2"/>
        <v>85</v>
      </c>
      <c r="I34" s="217">
        <v>19</v>
      </c>
      <c r="J34" s="218">
        <v>1765170</v>
      </c>
      <c r="K34" s="215">
        <f t="shared" si="1"/>
        <v>92903.68421052632</v>
      </c>
    </row>
    <row r="35" spans="1:11" ht="16.5" customHeight="1">
      <c r="A35" s="67" t="s">
        <v>165</v>
      </c>
      <c r="B35" s="100">
        <v>1</v>
      </c>
      <c r="C35" s="60">
        <v>118</v>
      </c>
      <c r="D35" s="60">
        <v>10</v>
      </c>
      <c r="E35" s="60">
        <v>0</v>
      </c>
      <c r="F35" s="87">
        <v>0</v>
      </c>
      <c r="G35" s="171">
        <v>0</v>
      </c>
      <c r="H35" s="213">
        <f t="shared" si="2"/>
        <v>129</v>
      </c>
      <c r="I35" s="217">
        <v>109</v>
      </c>
      <c r="J35" s="218">
        <v>9776468</v>
      </c>
      <c r="K35" s="215">
        <f t="shared" si="1"/>
        <v>89692.36697247706</v>
      </c>
    </row>
    <row r="36" spans="1:11" ht="16.5" customHeight="1">
      <c r="A36" s="67" t="s">
        <v>223</v>
      </c>
      <c r="B36" s="100">
        <v>15</v>
      </c>
      <c r="C36" s="60">
        <v>37</v>
      </c>
      <c r="D36" s="60">
        <v>16</v>
      </c>
      <c r="E36" s="60">
        <v>1</v>
      </c>
      <c r="F36" s="87">
        <v>0</v>
      </c>
      <c r="G36" s="171">
        <v>0</v>
      </c>
      <c r="H36" s="213">
        <f t="shared" si="2"/>
        <v>68</v>
      </c>
      <c r="I36" s="217">
        <v>43</v>
      </c>
      <c r="J36" s="218">
        <v>23502229</v>
      </c>
      <c r="K36" s="215">
        <f t="shared" si="1"/>
        <v>546563.4651162791</v>
      </c>
    </row>
    <row r="37" spans="1:11" ht="16.5" customHeight="1">
      <c r="A37" s="67" t="s">
        <v>171</v>
      </c>
      <c r="B37" s="100">
        <v>0</v>
      </c>
      <c r="C37" s="60">
        <v>0</v>
      </c>
      <c r="D37" s="60">
        <v>0</v>
      </c>
      <c r="E37" s="60">
        <v>0</v>
      </c>
      <c r="F37" s="87">
        <v>0</v>
      </c>
      <c r="G37" s="171">
        <v>0</v>
      </c>
      <c r="H37" s="213">
        <f t="shared" si="2"/>
        <v>0</v>
      </c>
      <c r="I37" s="217">
        <v>0</v>
      </c>
      <c r="J37" s="218">
        <v>0</v>
      </c>
      <c r="K37" s="215"/>
    </row>
    <row r="38" spans="1:11" ht="16.5" customHeight="1">
      <c r="A38" s="67" t="s">
        <v>224</v>
      </c>
      <c r="B38" s="100">
        <v>0</v>
      </c>
      <c r="C38" s="60">
        <v>17</v>
      </c>
      <c r="D38" s="60">
        <v>1</v>
      </c>
      <c r="E38" s="60">
        <v>0</v>
      </c>
      <c r="F38" s="87">
        <v>0</v>
      </c>
      <c r="G38" s="171">
        <v>0</v>
      </c>
      <c r="H38" s="213">
        <f t="shared" si="2"/>
        <v>18</v>
      </c>
      <c r="I38" s="217">
        <v>29</v>
      </c>
      <c r="J38" s="218">
        <v>3019707</v>
      </c>
      <c r="K38" s="215">
        <f t="shared" si="1"/>
        <v>104127.8275862069</v>
      </c>
    </row>
    <row r="39" spans="1:11" ht="16.5" customHeight="1">
      <c r="A39" s="67" t="s">
        <v>225</v>
      </c>
      <c r="B39" s="100">
        <v>0</v>
      </c>
      <c r="C39" s="60">
        <v>5</v>
      </c>
      <c r="D39" s="60">
        <v>0</v>
      </c>
      <c r="E39" s="60">
        <v>0</v>
      </c>
      <c r="F39" s="60">
        <v>0</v>
      </c>
      <c r="G39" s="60">
        <v>0</v>
      </c>
      <c r="H39" s="213">
        <f t="shared" si="2"/>
        <v>5</v>
      </c>
      <c r="I39" s="217">
        <v>1</v>
      </c>
      <c r="J39" s="218">
        <v>102600</v>
      </c>
      <c r="K39" s="215">
        <f t="shared" si="1"/>
        <v>102600</v>
      </c>
    </row>
    <row r="40" spans="1:11" ht="16.5" customHeight="1">
      <c r="A40" s="67" t="s">
        <v>226</v>
      </c>
      <c r="B40" s="100">
        <v>0</v>
      </c>
      <c r="C40" s="60">
        <v>26</v>
      </c>
      <c r="D40" s="60">
        <v>4</v>
      </c>
      <c r="E40" s="60">
        <v>0</v>
      </c>
      <c r="F40" s="87">
        <v>0</v>
      </c>
      <c r="G40" s="171">
        <v>0</v>
      </c>
      <c r="H40" s="213">
        <f t="shared" si="2"/>
        <v>30</v>
      </c>
      <c r="I40" s="217">
        <v>17</v>
      </c>
      <c r="J40" s="218">
        <v>2491038</v>
      </c>
      <c r="K40" s="215">
        <f t="shared" si="1"/>
        <v>146531.64705882352</v>
      </c>
    </row>
    <row r="41" spans="1:11" ht="16.5" customHeight="1">
      <c r="A41" s="67" t="s">
        <v>227</v>
      </c>
      <c r="B41" s="100">
        <v>3</v>
      </c>
      <c r="C41" s="60">
        <v>0</v>
      </c>
      <c r="D41" s="60">
        <v>0</v>
      </c>
      <c r="E41" s="60">
        <v>0</v>
      </c>
      <c r="F41" s="87">
        <v>0</v>
      </c>
      <c r="G41" s="171">
        <v>0</v>
      </c>
      <c r="H41" s="213">
        <f t="shared" si="2"/>
        <v>3</v>
      </c>
      <c r="I41" s="217">
        <v>0</v>
      </c>
      <c r="J41" s="218">
        <v>0</v>
      </c>
      <c r="K41" s="215"/>
    </row>
    <row r="42" spans="1:11" ht="16.5" customHeight="1">
      <c r="A42" s="67" t="s">
        <v>228</v>
      </c>
      <c r="B42" s="100">
        <v>6</v>
      </c>
      <c r="C42" s="60">
        <v>14</v>
      </c>
      <c r="D42" s="60">
        <v>0</v>
      </c>
      <c r="E42" s="60">
        <v>0</v>
      </c>
      <c r="F42" s="87">
        <v>0</v>
      </c>
      <c r="G42" s="171">
        <v>0</v>
      </c>
      <c r="H42" s="213">
        <f t="shared" si="2"/>
        <v>20</v>
      </c>
      <c r="I42" s="217">
        <v>10</v>
      </c>
      <c r="J42" s="218">
        <v>1772247</v>
      </c>
      <c r="K42" s="215">
        <f t="shared" si="1"/>
        <v>177224.7</v>
      </c>
    </row>
    <row r="43" spans="1:11" ht="16.5" customHeight="1">
      <c r="A43" s="67" t="s">
        <v>172</v>
      </c>
      <c r="B43" s="100">
        <v>0</v>
      </c>
      <c r="C43" s="60">
        <v>0</v>
      </c>
      <c r="D43" s="60">
        <v>0</v>
      </c>
      <c r="E43" s="60">
        <v>0</v>
      </c>
      <c r="F43" s="60">
        <v>0</v>
      </c>
      <c r="G43" s="60">
        <v>0</v>
      </c>
      <c r="H43" s="213">
        <f t="shared" si="2"/>
        <v>0</v>
      </c>
      <c r="I43" s="217">
        <v>0</v>
      </c>
      <c r="J43" s="218">
        <v>0</v>
      </c>
      <c r="K43" s="215"/>
    </row>
    <row r="44" spans="1:11" ht="16.5" customHeight="1">
      <c r="A44" s="67" t="s">
        <v>173</v>
      </c>
      <c r="B44" s="100">
        <v>0</v>
      </c>
      <c r="C44" s="60">
        <v>0</v>
      </c>
      <c r="D44" s="60">
        <v>0</v>
      </c>
      <c r="E44" s="60">
        <v>0</v>
      </c>
      <c r="F44" s="60">
        <v>0</v>
      </c>
      <c r="G44" s="84">
        <v>0</v>
      </c>
      <c r="H44" s="435">
        <f t="shared" si="2"/>
        <v>0</v>
      </c>
      <c r="I44" s="217">
        <v>0</v>
      </c>
      <c r="J44" s="218">
        <v>0</v>
      </c>
      <c r="K44" s="215"/>
    </row>
    <row r="45" spans="1:11" ht="16.5" customHeight="1">
      <c r="A45" s="67" t="s">
        <v>229</v>
      </c>
      <c r="B45" s="100">
        <v>0</v>
      </c>
      <c r="C45" s="60">
        <v>4</v>
      </c>
      <c r="D45" s="60">
        <v>10</v>
      </c>
      <c r="E45" s="60">
        <v>1</v>
      </c>
      <c r="F45" s="87">
        <v>0</v>
      </c>
      <c r="G45" s="84">
        <v>0</v>
      </c>
      <c r="H45" s="435">
        <f t="shared" si="2"/>
        <v>14</v>
      </c>
      <c r="I45" s="217">
        <v>5</v>
      </c>
      <c r="J45" s="218">
        <v>1100328</v>
      </c>
      <c r="K45" s="215">
        <f t="shared" si="1"/>
        <v>220065.6</v>
      </c>
    </row>
    <row r="46" spans="1:11" ht="16.5" customHeight="1">
      <c r="A46" s="433" t="s">
        <v>230</v>
      </c>
      <c r="B46" s="60">
        <v>0</v>
      </c>
      <c r="C46" s="60">
        <v>3</v>
      </c>
      <c r="D46" s="60">
        <v>0</v>
      </c>
      <c r="E46" s="60">
        <v>0</v>
      </c>
      <c r="F46" s="60">
        <v>0</v>
      </c>
      <c r="G46" s="84">
        <v>0</v>
      </c>
      <c r="H46" s="435">
        <f t="shared" si="2"/>
        <v>3</v>
      </c>
      <c r="I46" s="217">
        <v>3</v>
      </c>
      <c r="J46" s="218">
        <v>232338</v>
      </c>
      <c r="K46" s="215">
        <f t="shared" si="1"/>
        <v>77446</v>
      </c>
    </row>
    <row r="47" spans="1:11" ht="16.5" customHeight="1" thickBot="1">
      <c r="A47" s="434" t="s">
        <v>174</v>
      </c>
      <c r="B47" s="436">
        <v>0</v>
      </c>
      <c r="C47" s="436">
        <v>0</v>
      </c>
      <c r="D47" s="436">
        <v>0</v>
      </c>
      <c r="E47" s="436">
        <v>0</v>
      </c>
      <c r="F47" s="436">
        <v>0</v>
      </c>
      <c r="G47" s="437">
        <v>0</v>
      </c>
      <c r="H47" s="435">
        <f t="shared" si="2"/>
        <v>0</v>
      </c>
      <c r="I47" s="225">
        <v>0</v>
      </c>
      <c r="J47" s="226">
        <v>0</v>
      </c>
      <c r="K47" s="215"/>
    </row>
    <row r="48" spans="1:11" ht="16.5" customHeight="1" thickBot="1">
      <c r="A48" s="89" t="s">
        <v>106</v>
      </c>
      <c r="B48" s="227">
        <f aca="true" t="shared" si="3" ref="B48:J48">SUM(B5:B47)</f>
        <v>411</v>
      </c>
      <c r="C48" s="91">
        <f t="shared" si="3"/>
        <v>1515</v>
      </c>
      <c r="D48" s="91">
        <f t="shared" si="3"/>
        <v>997</v>
      </c>
      <c r="E48" s="91">
        <f t="shared" si="3"/>
        <v>166</v>
      </c>
      <c r="F48" s="90">
        <f>SUM(F5:F47)</f>
        <v>1</v>
      </c>
      <c r="G48" s="228">
        <f>SUM(G5:G47)</f>
        <v>17</v>
      </c>
      <c r="H48" s="229">
        <f t="shared" si="3"/>
        <v>2924</v>
      </c>
      <c r="I48" s="230">
        <f t="shared" si="3"/>
        <v>1592</v>
      </c>
      <c r="J48" s="337">
        <f t="shared" si="3"/>
        <v>331640295</v>
      </c>
      <c r="K48" s="337">
        <f>J48/I48</f>
        <v>208316.7682160804</v>
      </c>
    </row>
    <row r="49" spans="1:10" ht="13.5">
      <c r="A49" s="231"/>
      <c r="B49" s="66" t="s">
        <v>107</v>
      </c>
      <c r="C49" s="66"/>
      <c r="D49" s="66"/>
      <c r="E49" s="66"/>
      <c r="F49" s="66"/>
      <c r="G49" s="66"/>
      <c r="H49" s="232"/>
      <c r="I49" s="232"/>
      <c r="J49" s="232"/>
    </row>
    <row r="50" spans="2:11" ht="13.5">
      <c r="B50" s="666" t="s">
        <v>108</v>
      </c>
      <c r="C50" s="666"/>
      <c r="D50" s="666"/>
      <c r="E50" s="666"/>
      <c r="F50" s="666"/>
      <c r="G50" s="666"/>
      <c r="H50" s="666"/>
      <c r="I50" s="666"/>
      <c r="J50" s="666"/>
      <c r="K50" s="666"/>
    </row>
    <row r="51" spans="2:11" ht="13.5">
      <c r="B51" s="606" t="s">
        <v>109</v>
      </c>
      <c r="C51" s="606"/>
      <c r="D51" s="606"/>
      <c r="E51" s="606"/>
      <c r="F51" s="606"/>
      <c r="G51" s="606"/>
      <c r="H51" s="606"/>
      <c r="I51" s="606"/>
      <c r="J51" s="606"/>
      <c r="K51" s="606"/>
    </row>
  </sheetData>
  <sheetProtection/>
  <mergeCells count="12">
    <mergeCell ref="A1:K1"/>
    <mergeCell ref="A2:A4"/>
    <mergeCell ref="B2:H2"/>
    <mergeCell ref="I2:K3"/>
    <mergeCell ref="B3:B4"/>
    <mergeCell ref="C3:C4"/>
    <mergeCell ref="D3:E3"/>
    <mergeCell ref="F3:F4"/>
    <mergeCell ref="G3:G4"/>
    <mergeCell ref="H3:H4"/>
    <mergeCell ref="B50:K50"/>
    <mergeCell ref="B51:K51"/>
  </mergeCells>
  <printOptions/>
  <pageMargins left="0.5118110236220472" right="0.1968503937007874" top="0.7" bottom="0.3" header="0.5118110236220472" footer="0.1968503937007874"/>
  <pageSetup fitToHeight="1" fitToWidth="1" horizontalDpi="600" verticalDpi="600" orientation="portrait" paperSize="9" scale="89"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xSplit="2" ySplit="4" topLeftCell="E16" activePane="bottomRight" state="frozen"/>
      <selection pane="topLeft" activeCell="A1" sqref="A1"/>
      <selection pane="topRight" activeCell="D1" sqref="D1"/>
      <selection pane="bottomLeft" activeCell="A7" sqref="A7"/>
      <selection pane="bottomRight" activeCell="N33" sqref="N33"/>
    </sheetView>
  </sheetViews>
  <sheetFormatPr defaultColWidth="9.00390625" defaultRowHeight="13.5"/>
  <cols>
    <col min="1" max="1" width="4.25390625" style="0" customWidth="1"/>
    <col min="2" max="2" width="10.25390625" style="0" customWidth="1"/>
    <col min="3" max="3" width="4.625" style="0" customWidth="1"/>
    <col min="4" max="4" width="4.00390625" style="0" customWidth="1"/>
    <col min="5" max="5" width="4.25390625" style="0" customWidth="1"/>
    <col min="6" max="6" width="4.75390625" style="0" customWidth="1"/>
    <col min="7" max="7" width="5.00390625" style="0" customWidth="1"/>
    <col min="8" max="8" width="6.125" style="0" customWidth="1"/>
    <col min="9" max="9" width="9.75390625" style="0" customWidth="1"/>
    <col min="10" max="10" width="8.125" style="0" customWidth="1"/>
    <col min="11" max="11" width="11.00390625" style="0" customWidth="1"/>
    <col min="13" max="13" width="30.875" style="0" customWidth="1"/>
    <col min="14" max="14" width="9.00390625" style="537" customWidth="1"/>
  </cols>
  <sheetData>
    <row r="1" spans="1:13" ht="18" thickBot="1">
      <c r="A1" s="72"/>
      <c r="B1" s="697" t="s">
        <v>127</v>
      </c>
      <c r="C1" s="697"/>
      <c r="D1" s="697"/>
      <c r="E1" s="697"/>
      <c r="F1" s="697"/>
      <c r="G1" s="697"/>
      <c r="H1" s="697"/>
      <c r="I1" s="697"/>
      <c r="J1" s="697"/>
      <c r="K1" s="697"/>
      <c r="L1" s="697"/>
      <c r="M1" s="697"/>
    </row>
    <row r="2" spans="1:13" ht="25.5" customHeight="1">
      <c r="A2" s="686"/>
      <c r="B2" s="689" t="s">
        <v>5</v>
      </c>
      <c r="C2" s="691" t="s">
        <v>4</v>
      </c>
      <c r="D2" s="692"/>
      <c r="E2" s="692"/>
      <c r="F2" s="692"/>
      <c r="G2" s="692"/>
      <c r="H2" s="692"/>
      <c r="I2" s="692"/>
      <c r="J2" s="692"/>
      <c r="K2" s="692"/>
      <c r="L2" s="692"/>
      <c r="M2" s="693"/>
    </row>
    <row r="3" spans="1:13" ht="13.5">
      <c r="A3" s="687"/>
      <c r="B3" s="690"/>
      <c r="C3" s="283" t="s">
        <v>6</v>
      </c>
      <c r="D3" s="698" t="s">
        <v>7</v>
      </c>
      <c r="E3" s="699"/>
      <c r="F3" s="699"/>
      <c r="G3" s="700"/>
      <c r="H3" s="701" t="s">
        <v>128</v>
      </c>
      <c r="I3" s="703" t="s">
        <v>129</v>
      </c>
      <c r="J3" s="694" t="s">
        <v>130</v>
      </c>
      <c r="K3" s="694" t="s">
        <v>131</v>
      </c>
      <c r="L3" s="694" t="s">
        <v>8</v>
      </c>
      <c r="M3" s="696" t="s">
        <v>9</v>
      </c>
    </row>
    <row r="4" spans="1:13" ht="26.25" customHeight="1" thickBot="1">
      <c r="A4" s="688"/>
      <c r="B4" s="663"/>
      <c r="C4" s="285" t="s">
        <v>10</v>
      </c>
      <c r="D4" s="284" t="s">
        <v>11</v>
      </c>
      <c r="E4" s="284" t="s">
        <v>12</v>
      </c>
      <c r="F4" s="284" t="s">
        <v>13</v>
      </c>
      <c r="G4" s="284" t="s">
        <v>277</v>
      </c>
      <c r="H4" s="702"/>
      <c r="I4" s="704"/>
      <c r="J4" s="695"/>
      <c r="K4" s="695"/>
      <c r="L4" s="695"/>
      <c r="M4" s="663"/>
    </row>
    <row r="5" spans="1:14" s="7" customFormat="1" ht="244.5" customHeight="1">
      <c r="A5" s="385">
        <v>1</v>
      </c>
      <c r="B5" s="386" t="s">
        <v>233</v>
      </c>
      <c r="C5" s="111">
        <v>1</v>
      </c>
      <c r="D5" s="112">
        <v>1</v>
      </c>
      <c r="E5" s="112">
        <v>1</v>
      </c>
      <c r="F5" s="112">
        <v>1</v>
      </c>
      <c r="G5" s="112"/>
      <c r="H5" s="387">
        <v>4</v>
      </c>
      <c r="I5" s="387">
        <v>488037</v>
      </c>
      <c r="J5" s="388">
        <f>H5/I5</f>
        <v>8.19609988586931E-06</v>
      </c>
      <c r="K5" s="387">
        <v>1563066</v>
      </c>
      <c r="L5" s="387">
        <f>K5/H5</f>
        <v>390766.5</v>
      </c>
      <c r="M5" s="389" t="s">
        <v>414</v>
      </c>
      <c r="N5" s="538"/>
    </row>
    <row r="6" spans="1:14" s="7" customFormat="1" ht="18" customHeight="1">
      <c r="A6" s="102">
        <v>2</v>
      </c>
      <c r="B6" s="335" t="s">
        <v>14</v>
      </c>
      <c r="C6" s="71">
        <v>1</v>
      </c>
      <c r="D6" s="65"/>
      <c r="E6" s="65">
        <v>1</v>
      </c>
      <c r="F6" s="65"/>
      <c r="G6" s="65"/>
      <c r="H6" s="73">
        <v>123</v>
      </c>
      <c r="I6" s="73">
        <v>50741</v>
      </c>
      <c r="J6" s="74">
        <f>H6/I6</f>
        <v>0.0024240752054551546</v>
      </c>
      <c r="K6" s="73">
        <v>6161430</v>
      </c>
      <c r="L6" s="73">
        <f>K6/H6</f>
        <v>50092.92682926829</v>
      </c>
      <c r="M6" s="103" t="s">
        <v>15</v>
      </c>
      <c r="N6" s="538"/>
    </row>
    <row r="7" spans="1:14" s="7" customFormat="1" ht="18" customHeight="1">
      <c r="A7" s="102">
        <v>3</v>
      </c>
      <c r="B7" s="335" t="s">
        <v>16</v>
      </c>
      <c r="C7" s="71">
        <v>1</v>
      </c>
      <c r="D7" s="65"/>
      <c r="E7" s="65">
        <v>1</v>
      </c>
      <c r="F7" s="65"/>
      <c r="G7" s="65"/>
      <c r="H7" s="73">
        <v>53</v>
      </c>
      <c r="I7" s="73">
        <v>63743</v>
      </c>
      <c r="J7" s="74">
        <f>H7/I7</f>
        <v>0.0008314638470106521</v>
      </c>
      <c r="K7" s="73">
        <v>5872536</v>
      </c>
      <c r="L7" s="73">
        <f>K7/H7</f>
        <v>110802.56603773584</v>
      </c>
      <c r="M7" s="103"/>
      <c r="N7" s="538"/>
    </row>
    <row r="8" spans="1:14" s="7" customFormat="1" ht="18" customHeight="1">
      <c r="A8" s="102">
        <v>4</v>
      </c>
      <c r="B8" s="335" t="s">
        <v>17</v>
      </c>
      <c r="C8" s="71">
        <v>1</v>
      </c>
      <c r="D8" s="65"/>
      <c r="E8" s="65">
        <v>1</v>
      </c>
      <c r="F8" s="65"/>
      <c r="G8" s="65"/>
      <c r="H8" s="73">
        <v>0</v>
      </c>
      <c r="I8" s="73">
        <v>20198</v>
      </c>
      <c r="J8" s="74">
        <f aca="true" t="shared" si="0" ref="J8:J48">H8/I8</f>
        <v>0</v>
      </c>
      <c r="K8" s="73">
        <v>0</v>
      </c>
      <c r="L8" s="73"/>
      <c r="M8" s="103" t="s">
        <v>18</v>
      </c>
      <c r="N8" s="538"/>
    </row>
    <row r="9" spans="1:14" s="7" customFormat="1" ht="28.5" customHeight="1">
      <c r="A9" s="102">
        <v>5</v>
      </c>
      <c r="B9" s="335" t="s">
        <v>19</v>
      </c>
      <c r="C9" s="71">
        <v>1</v>
      </c>
      <c r="D9" s="65"/>
      <c r="E9" s="65">
        <v>1</v>
      </c>
      <c r="F9" s="65">
        <v>1</v>
      </c>
      <c r="G9" s="65"/>
      <c r="H9" s="73">
        <v>24</v>
      </c>
      <c r="I9" s="73">
        <v>15782</v>
      </c>
      <c r="J9" s="74">
        <f t="shared" si="0"/>
        <v>0.0015207198073754911</v>
      </c>
      <c r="K9" s="73"/>
      <c r="L9" s="73"/>
      <c r="M9" s="103" t="s">
        <v>20</v>
      </c>
      <c r="N9" s="538"/>
    </row>
    <row r="10" spans="1:14" s="7" customFormat="1" ht="31.5" customHeight="1">
      <c r="A10" s="102">
        <v>6</v>
      </c>
      <c r="B10" s="335" t="s">
        <v>334</v>
      </c>
      <c r="C10" s="71">
        <v>1</v>
      </c>
      <c r="D10" s="65">
        <v>1</v>
      </c>
      <c r="E10" s="65">
        <v>1</v>
      </c>
      <c r="F10" s="65">
        <v>1</v>
      </c>
      <c r="G10" s="65"/>
      <c r="H10" s="73">
        <v>0</v>
      </c>
      <c r="I10" s="73">
        <v>55579</v>
      </c>
      <c r="J10" s="74">
        <f t="shared" si="0"/>
        <v>0</v>
      </c>
      <c r="K10" s="73">
        <v>0</v>
      </c>
      <c r="L10" s="73"/>
      <c r="M10" s="103" t="s">
        <v>21</v>
      </c>
      <c r="N10" s="538"/>
    </row>
    <row r="11" spans="1:14" s="7" customFormat="1" ht="30" customHeight="1">
      <c r="A11" s="102">
        <v>7</v>
      </c>
      <c r="B11" s="335" t="s">
        <v>22</v>
      </c>
      <c r="C11" s="71">
        <v>1</v>
      </c>
      <c r="D11" s="65"/>
      <c r="E11" s="65"/>
      <c r="F11" s="65">
        <v>1</v>
      </c>
      <c r="G11" s="65"/>
      <c r="H11" s="73">
        <v>0</v>
      </c>
      <c r="I11" s="73">
        <v>39607</v>
      </c>
      <c r="J11" s="74">
        <f t="shared" si="0"/>
        <v>0</v>
      </c>
      <c r="K11" s="73">
        <v>0</v>
      </c>
      <c r="L11" s="73">
        <v>0</v>
      </c>
      <c r="M11" s="103" t="s">
        <v>138</v>
      </c>
      <c r="N11" s="538"/>
    </row>
    <row r="12" spans="1:14" s="7" customFormat="1" ht="18" customHeight="1">
      <c r="A12" s="102">
        <v>8</v>
      </c>
      <c r="B12" s="335" t="s">
        <v>23</v>
      </c>
      <c r="C12" s="71">
        <v>1</v>
      </c>
      <c r="D12" s="65">
        <v>1</v>
      </c>
      <c r="E12" s="65">
        <v>1</v>
      </c>
      <c r="F12" s="65"/>
      <c r="G12" s="65"/>
      <c r="H12" s="73">
        <v>49</v>
      </c>
      <c r="I12" s="73">
        <v>14632</v>
      </c>
      <c r="J12" s="74">
        <f t="shared" si="0"/>
        <v>0.003348824494259158</v>
      </c>
      <c r="K12" s="73">
        <v>5727208</v>
      </c>
      <c r="L12" s="73">
        <f>K12/H12</f>
        <v>116881.79591836735</v>
      </c>
      <c r="M12" s="103" t="s">
        <v>24</v>
      </c>
      <c r="N12" s="538"/>
    </row>
    <row r="13" spans="1:14" s="7" customFormat="1" ht="18" customHeight="1">
      <c r="A13" s="102">
        <v>9</v>
      </c>
      <c r="B13" s="335" t="s">
        <v>25</v>
      </c>
      <c r="C13" s="685" t="s">
        <v>26</v>
      </c>
      <c r="D13" s="684"/>
      <c r="E13" s="65"/>
      <c r="F13" s="65"/>
      <c r="G13" s="65"/>
      <c r="H13" s="408"/>
      <c r="I13" s="408">
        <v>3480</v>
      </c>
      <c r="J13" s="74"/>
      <c r="K13" s="408"/>
      <c r="L13" s="73"/>
      <c r="M13" s="103"/>
      <c r="N13" s="538"/>
    </row>
    <row r="14" spans="1:14" s="7" customFormat="1" ht="18" customHeight="1">
      <c r="A14" s="102">
        <v>10</v>
      </c>
      <c r="B14" s="335" t="s">
        <v>166</v>
      </c>
      <c r="C14" s="102">
        <v>1</v>
      </c>
      <c r="D14" s="418"/>
      <c r="E14" s="65"/>
      <c r="F14" s="65">
        <v>1</v>
      </c>
      <c r="G14" s="65"/>
      <c r="H14" s="73">
        <v>0</v>
      </c>
      <c r="I14" s="73">
        <v>1977</v>
      </c>
      <c r="J14" s="74">
        <f t="shared" si="0"/>
        <v>0</v>
      </c>
      <c r="K14" s="73">
        <v>0</v>
      </c>
      <c r="L14" s="73"/>
      <c r="M14" s="103" t="s">
        <v>321</v>
      </c>
      <c r="N14" s="538"/>
    </row>
    <row r="15" spans="1:14" s="7" customFormat="1" ht="72" customHeight="1">
      <c r="A15" s="102">
        <v>11</v>
      </c>
      <c r="B15" s="335" t="s">
        <v>167</v>
      </c>
      <c r="C15" s="71">
        <v>1</v>
      </c>
      <c r="D15" s="65"/>
      <c r="E15" s="65">
        <v>1</v>
      </c>
      <c r="F15" s="65"/>
      <c r="G15" s="65"/>
      <c r="H15" s="73">
        <v>0</v>
      </c>
      <c r="I15" s="73">
        <v>4157</v>
      </c>
      <c r="J15" s="74">
        <f t="shared" si="0"/>
        <v>0</v>
      </c>
      <c r="K15" s="73">
        <v>0</v>
      </c>
      <c r="L15" s="73">
        <v>0</v>
      </c>
      <c r="M15" s="103" t="s">
        <v>408</v>
      </c>
      <c r="N15" s="538"/>
    </row>
    <row r="16" spans="1:14" s="7" customFormat="1" ht="114" customHeight="1">
      <c r="A16" s="102">
        <v>12</v>
      </c>
      <c r="B16" s="335" t="s">
        <v>165</v>
      </c>
      <c r="C16" s="71">
        <v>1</v>
      </c>
      <c r="D16" s="65"/>
      <c r="E16" s="65"/>
      <c r="F16" s="65"/>
      <c r="G16" s="65">
        <v>1</v>
      </c>
      <c r="H16" s="73">
        <v>1</v>
      </c>
      <c r="I16" s="73">
        <v>137942</v>
      </c>
      <c r="J16" s="74">
        <f t="shared" si="0"/>
        <v>7.2494236708181696E-06</v>
      </c>
      <c r="K16" s="73">
        <v>279150</v>
      </c>
      <c r="L16" s="73">
        <f>K16/H16</f>
        <v>279150</v>
      </c>
      <c r="M16" s="103" t="s">
        <v>28</v>
      </c>
      <c r="N16" s="538"/>
    </row>
    <row r="17" spans="1:14" s="7" customFormat="1" ht="30.75" customHeight="1">
      <c r="A17" s="102">
        <v>13</v>
      </c>
      <c r="B17" s="335" t="s">
        <v>29</v>
      </c>
      <c r="C17" s="71">
        <v>1</v>
      </c>
      <c r="D17" s="65">
        <v>1</v>
      </c>
      <c r="E17" s="65"/>
      <c r="F17" s="65"/>
      <c r="G17" s="65">
        <v>1</v>
      </c>
      <c r="H17" s="73">
        <v>0</v>
      </c>
      <c r="I17" s="73">
        <v>9297</v>
      </c>
      <c r="J17" s="74">
        <f t="shared" si="0"/>
        <v>0</v>
      </c>
      <c r="K17" s="73">
        <v>0</v>
      </c>
      <c r="L17" s="73"/>
      <c r="M17" s="103" t="s">
        <v>30</v>
      </c>
      <c r="N17" s="538"/>
    </row>
    <row r="18" spans="1:14" s="7" customFormat="1" ht="126.75" customHeight="1">
      <c r="A18" s="102">
        <v>14</v>
      </c>
      <c r="B18" s="335" t="s">
        <v>31</v>
      </c>
      <c r="C18" s="71">
        <v>1</v>
      </c>
      <c r="D18" s="65"/>
      <c r="E18" s="65">
        <v>1</v>
      </c>
      <c r="F18" s="65">
        <v>1</v>
      </c>
      <c r="G18" s="65"/>
      <c r="H18" s="73">
        <v>0</v>
      </c>
      <c r="I18" s="73">
        <v>11653</v>
      </c>
      <c r="J18" s="74">
        <f t="shared" si="0"/>
        <v>0</v>
      </c>
      <c r="K18" s="73">
        <v>0</v>
      </c>
      <c r="L18" s="73">
        <v>0</v>
      </c>
      <c r="M18" s="103" t="s">
        <v>422</v>
      </c>
      <c r="N18" s="538"/>
    </row>
    <row r="19" spans="1:14" s="7" customFormat="1" ht="31.5" customHeight="1">
      <c r="A19" s="102">
        <v>15</v>
      </c>
      <c r="B19" s="335" t="s">
        <v>32</v>
      </c>
      <c r="C19" s="71">
        <v>1</v>
      </c>
      <c r="D19" s="65">
        <v>1</v>
      </c>
      <c r="E19" s="65"/>
      <c r="F19" s="65"/>
      <c r="G19" s="65"/>
      <c r="H19" s="73">
        <v>0</v>
      </c>
      <c r="I19" s="73">
        <v>31832</v>
      </c>
      <c r="J19" s="74">
        <f t="shared" si="0"/>
        <v>0</v>
      </c>
      <c r="K19" s="73">
        <v>0</v>
      </c>
      <c r="L19" s="73">
        <v>0</v>
      </c>
      <c r="M19" s="103" t="s">
        <v>421</v>
      </c>
      <c r="N19" s="538"/>
    </row>
    <row r="20" spans="1:14" s="7" customFormat="1" ht="18" customHeight="1">
      <c r="A20" s="102">
        <v>16</v>
      </c>
      <c r="B20" s="335" t="s">
        <v>33</v>
      </c>
      <c r="C20" s="71">
        <v>1</v>
      </c>
      <c r="D20" s="65"/>
      <c r="E20" s="65">
        <v>1</v>
      </c>
      <c r="F20" s="65"/>
      <c r="G20" s="65"/>
      <c r="H20" s="73">
        <v>0</v>
      </c>
      <c r="I20" s="73">
        <v>12970</v>
      </c>
      <c r="J20" s="74">
        <f t="shared" si="0"/>
        <v>0</v>
      </c>
      <c r="K20" s="73">
        <v>0</v>
      </c>
      <c r="L20" s="73"/>
      <c r="M20" s="103" t="s">
        <v>36</v>
      </c>
      <c r="N20" s="538"/>
    </row>
    <row r="21" spans="1:14" s="7" customFormat="1" ht="18" customHeight="1">
      <c r="A21" s="102">
        <v>17</v>
      </c>
      <c r="B21" s="335" t="s">
        <v>37</v>
      </c>
      <c r="C21" s="685" t="s">
        <v>26</v>
      </c>
      <c r="D21" s="684"/>
      <c r="E21" s="65"/>
      <c r="F21" s="65"/>
      <c r="G21" s="65"/>
      <c r="H21" s="73">
        <v>0</v>
      </c>
      <c r="I21" s="73">
        <v>15616</v>
      </c>
      <c r="J21" s="74"/>
      <c r="K21" s="73"/>
      <c r="L21" s="73"/>
      <c r="M21" s="103"/>
      <c r="N21" s="538"/>
    </row>
    <row r="22" spans="1:14" s="7" customFormat="1" ht="35.25" customHeight="1">
      <c r="A22" s="102">
        <v>18</v>
      </c>
      <c r="B22" s="335" t="s">
        <v>38</v>
      </c>
      <c r="C22" s="71">
        <v>1</v>
      </c>
      <c r="D22" s="65"/>
      <c r="E22" s="65"/>
      <c r="F22" s="65">
        <v>1</v>
      </c>
      <c r="G22" s="65"/>
      <c r="H22" s="73">
        <v>0</v>
      </c>
      <c r="I22" s="73">
        <v>25483</v>
      </c>
      <c r="J22" s="74">
        <f t="shared" si="0"/>
        <v>0</v>
      </c>
      <c r="K22" s="73">
        <v>0</v>
      </c>
      <c r="L22" s="73"/>
      <c r="M22" s="103" t="s">
        <v>456</v>
      </c>
      <c r="N22" s="538"/>
    </row>
    <row r="23" spans="1:14" s="7" customFormat="1" ht="18" customHeight="1">
      <c r="A23" s="102">
        <v>19</v>
      </c>
      <c r="B23" s="335" t="s">
        <v>39</v>
      </c>
      <c r="C23" s="685" t="s">
        <v>26</v>
      </c>
      <c r="D23" s="684"/>
      <c r="E23" s="65"/>
      <c r="F23" s="65"/>
      <c r="G23" s="65"/>
      <c r="H23" s="73"/>
      <c r="I23" s="73">
        <v>10199</v>
      </c>
      <c r="J23" s="74"/>
      <c r="K23" s="73"/>
      <c r="L23" s="73"/>
      <c r="M23" s="103"/>
      <c r="N23" s="538"/>
    </row>
    <row r="24" spans="1:14" s="7" customFormat="1" ht="18" customHeight="1">
      <c r="A24" s="102">
        <v>20</v>
      </c>
      <c r="B24" s="335" t="s">
        <v>40</v>
      </c>
      <c r="C24" s="685" t="s">
        <v>26</v>
      </c>
      <c r="D24" s="684"/>
      <c r="E24" s="65"/>
      <c r="F24" s="65"/>
      <c r="G24" s="65"/>
      <c r="H24" s="73"/>
      <c r="I24" s="73">
        <v>9115</v>
      </c>
      <c r="J24" s="74"/>
      <c r="K24" s="73"/>
      <c r="L24" s="73"/>
      <c r="M24" s="103"/>
      <c r="N24" s="538"/>
    </row>
    <row r="25" spans="1:14" s="7" customFormat="1" ht="18" customHeight="1">
      <c r="A25" s="102">
        <v>21</v>
      </c>
      <c r="B25" s="335" t="s">
        <v>41</v>
      </c>
      <c r="C25" s="71">
        <v>1</v>
      </c>
      <c r="D25" s="65"/>
      <c r="E25" s="65">
        <v>1</v>
      </c>
      <c r="F25" s="65">
        <v>1</v>
      </c>
      <c r="G25" s="65"/>
      <c r="H25" s="73">
        <v>0</v>
      </c>
      <c r="I25" s="73">
        <v>2839</v>
      </c>
      <c r="J25" s="74">
        <f t="shared" si="0"/>
        <v>0</v>
      </c>
      <c r="K25" s="73">
        <v>0</v>
      </c>
      <c r="L25" s="73"/>
      <c r="M25" s="103" t="s">
        <v>191</v>
      </c>
      <c r="N25" s="538"/>
    </row>
    <row r="26" spans="1:14" s="7" customFormat="1" ht="18" customHeight="1">
      <c r="A26" s="102">
        <v>22</v>
      </c>
      <c r="B26" s="335" t="s">
        <v>172</v>
      </c>
      <c r="C26" s="685" t="s">
        <v>26</v>
      </c>
      <c r="D26" s="684"/>
      <c r="E26" s="65"/>
      <c r="F26" s="65"/>
      <c r="G26" s="65"/>
      <c r="H26" s="73"/>
      <c r="I26" s="73">
        <v>1195</v>
      </c>
      <c r="J26" s="74"/>
      <c r="K26" s="73"/>
      <c r="L26" s="73"/>
      <c r="M26" s="103"/>
      <c r="N26" s="538"/>
    </row>
    <row r="27" spans="1:14" s="7" customFormat="1" ht="18" customHeight="1">
      <c r="A27" s="102">
        <v>23</v>
      </c>
      <c r="B27" s="335" t="s">
        <v>42</v>
      </c>
      <c r="C27" s="71">
        <v>1</v>
      </c>
      <c r="D27" s="65"/>
      <c r="E27" s="65">
        <v>1</v>
      </c>
      <c r="F27" s="65"/>
      <c r="G27" s="65"/>
      <c r="H27" s="73">
        <v>0</v>
      </c>
      <c r="I27" s="73">
        <v>6182</v>
      </c>
      <c r="J27" s="74">
        <f t="shared" si="0"/>
        <v>0</v>
      </c>
      <c r="K27" s="73">
        <v>0</v>
      </c>
      <c r="L27" s="73"/>
      <c r="M27" s="103" t="s">
        <v>64</v>
      </c>
      <c r="N27" s="538"/>
    </row>
    <row r="28" spans="1:14" s="7" customFormat="1" ht="18" customHeight="1">
      <c r="A28" s="102">
        <v>24</v>
      </c>
      <c r="B28" s="335" t="s">
        <v>174</v>
      </c>
      <c r="C28" s="102">
        <v>1</v>
      </c>
      <c r="D28" s="65"/>
      <c r="E28" s="65">
        <v>1</v>
      </c>
      <c r="F28" s="65"/>
      <c r="G28" s="65"/>
      <c r="H28" s="73"/>
      <c r="I28" s="73">
        <v>3229</v>
      </c>
      <c r="J28" s="74">
        <f t="shared" si="0"/>
        <v>0</v>
      </c>
      <c r="K28" s="73">
        <v>0</v>
      </c>
      <c r="L28" s="73"/>
      <c r="M28" s="103" t="s">
        <v>201</v>
      </c>
      <c r="N28" s="538"/>
    </row>
    <row r="29" spans="1:14" s="7" customFormat="1" ht="18" customHeight="1">
      <c r="A29" s="102">
        <v>25</v>
      </c>
      <c r="B29" s="335" t="s">
        <v>65</v>
      </c>
      <c r="C29" s="71">
        <v>1</v>
      </c>
      <c r="D29" s="65">
        <v>1</v>
      </c>
      <c r="E29" s="65">
        <v>1</v>
      </c>
      <c r="F29" s="65">
        <v>1</v>
      </c>
      <c r="G29" s="65"/>
      <c r="H29" s="73">
        <v>0</v>
      </c>
      <c r="I29" s="73">
        <v>27333</v>
      </c>
      <c r="J29" s="74">
        <f t="shared" si="0"/>
        <v>0</v>
      </c>
      <c r="K29" s="73">
        <v>0</v>
      </c>
      <c r="L29" s="73"/>
      <c r="M29" s="103"/>
      <c r="N29" s="538"/>
    </row>
    <row r="30" spans="1:14" s="7" customFormat="1" ht="18" customHeight="1">
      <c r="A30" s="102">
        <v>26</v>
      </c>
      <c r="B30" s="335" t="s">
        <v>66</v>
      </c>
      <c r="C30" s="685" t="s">
        <v>26</v>
      </c>
      <c r="D30" s="684"/>
      <c r="E30" s="65"/>
      <c r="F30" s="65"/>
      <c r="G30" s="65"/>
      <c r="H30" s="73"/>
      <c r="I30" s="73">
        <v>25397</v>
      </c>
      <c r="J30" s="74">
        <f t="shared" si="0"/>
        <v>0</v>
      </c>
      <c r="K30" s="73"/>
      <c r="L30" s="73"/>
      <c r="M30" s="103"/>
      <c r="N30" s="538"/>
    </row>
    <row r="31" spans="1:14" s="7" customFormat="1" ht="67.5">
      <c r="A31" s="102">
        <v>27</v>
      </c>
      <c r="B31" s="335" t="s">
        <v>104</v>
      </c>
      <c r="C31" s="71">
        <v>1</v>
      </c>
      <c r="D31" s="65"/>
      <c r="E31" s="65"/>
      <c r="F31" s="65">
        <v>1</v>
      </c>
      <c r="G31" s="65"/>
      <c r="H31" s="73">
        <v>0</v>
      </c>
      <c r="I31" s="73">
        <v>9105</v>
      </c>
      <c r="J31" s="74">
        <f t="shared" si="0"/>
        <v>0</v>
      </c>
      <c r="K31" s="73">
        <v>0</v>
      </c>
      <c r="L31" s="73">
        <v>0</v>
      </c>
      <c r="M31" s="103" t="s">
        <v>67</v>
      </c>
      <c r="N31" s="538"/>
    </row>
    <row r="32" spans="1:14" s="7" customFormat="1" ht="18" customHeight="1">
      <c r="A32" s="102">
        <v>28</v>
      </c>
      <c r="B32" s="335" t="s">
        <v>213</v>
      </c>
      <c r="C32" s="71">
        <v>1</v>
      </c>
      <c r="D32" s="65"/>
      <c r="E32" s="65">
        <v>1</v>
      </c>
      <c r="F32" s="65"/>
      <c r="G32" s="65"/>
      <c r="H32" s="73">
        <v>35</v>
      </c>
      <c r="I32" s="73">
        <v>61080</v>
      </c>
      <c r="J32" s="74">
        <f t="shared" si="0"/>
        <v>0.000573018991486575</v>
      </c>
      <c r="K32" s="73">
        <v>7345714</v>
      </c>
      <c r="L32" s="73">
        <f>K32/H32</f>
        <v>209877.54285714286</v>
      </c>
      <c r="M32" s="103" t="s">
        <v>68</v>
      </c>
      <c r="N32" s="538"/>
    </row>
    <row r="33" spans="1:14" s="7" customFormat="1" ht="88.5" customHeight="1">
      <c r="A33" s="102">
        <v>29</v>
      </c>
      <c r="B33" s="335" t="s">
        <v>69</v>
      </c>
      <c r="C33" s="71">
        <v>1</v>
      </c>
      <c r="D33" s="65"/>
      <c r="E33" s="65">
        <v>1</v>
      </c>
      <c r="F33" s="65"/>
      <c r="G33" s="65"/>
      <c r="H33" s="73">
        <v>11</v>
      </c>
      <c r="I33" s="73">
        <v>41937</v>
      </c>
      <c r="J33" s="74">
        <f t="shared" si="0"/>
        <v>0.0002622982092185898</v>
      </c>
      <c r="K33" s="73">
        <v>1936588</v>
      </c>
      <c r="L33" s="73">
        <f>K33/H33</f>
        <v>176053.45454545456</v>
      </c>
      <c r="M33" s="103" t="s">
        <v>444</v>
      </c>
      <c r="N33" s="538"/>
    </row>
    <row r="34" spans="1:14" s="7" customFormat="1" ht="75" customHeight="1">
      <c r="A34" s="102">
        <v>30</v>
      </c>
      <c r="B34" s="335" t="s">
        <v>70</v>
      </c>
      <c r="C34" s="102">
        <v>1</v>
      </c>
      <c r="D34" s="65"/>
      <c r="E34" s="65"/>
      <c r="F34" s="65">
        <v>1</v>
      </c>
      <c r="G34" s="65"/>
      <c r="H34" s="73">
        <v>0</v>
      </c>
      <c r="I34" s="408">
        <v>22224</v>
      </c>
      <c r="J34" s="74">
        <f t="shared" si="0"/>
        <v>0</v>
      </c>
      <c r="K34" s="73">
        <v>0</v>
      </c>
      <c r="L34" s="73"/>
      <c r="M34" s="103" t="s">
        <v>202</v>
      </c>
      <c r="N34" s="536" t="s">
        <v>298</v>
      </c>
    </row>
    <row r="35" spans="1:14" s="7" customFormat="1" ht="30" customHeight="1">
      <c r="A35" s="102">
        <v>31</v>
      </c>
      <c r="B35" s="335" t="s">
        <v>214</v>
      </c>
      <c r="C35" s="71">
        <v>1</v>
      </c>
      <c r="D35" s="65"/>
      <c r="E35" s="65"/>
      <c r="F35" s="65">
        <v>1</v>
      </c>
      <c r="G35" s="65"/>
      <c r="H35" s="73">
        <v>2</v>
      </c>
      <c r="I35" s="73">
        <v>11012</v>
      </c>
      <c r="J35" s="74">
        <f t="shared" si="0"/>
        <v>0.00018162005085361425</v>
      </c>
      <c r="K35" s="73">
        <v>480903</v>
      </c>
      <c r="L35" s="73">
        <f>K35/H35</f>
        <v>240451.5</v>
      </c>
      <c r="M35" s="103" t="s">
        <v>455</v>
      </c>
      <c r="N35" s="538"/>
    </row>
    <row r="36" spans="1:14" s="7" customFormat="1" ht="18" customHeight="1">
      <c r="A36" s="102">
        <v>32</v>
      </c>
      <c r="B36" s="335" t="s">
        <v>71</v>
      </c>
      <c r="C36" s="71">
        <v>1</v>
      </c>
      <c r="D36" s="65"/>
      <c r="E36" s="65"/>
      <c r="F36" s="683" t="s">
        <v>27</v>
      </c>
      <c r="G36" s="684"/>
      <c r="H36" s="73">
        <v>2</v>
      </c>
      <c r="I36" s="73">
        <v>23053</v>
      </c>
      <c r="J36" s="74">
        <f t="shared" si="0"/>
        <v>8.675660434650588E-05</v>
      </c>
      <c r="K36" s="408">
        <v>1114563</v>
      </c>
      <c r="L36" s="73">
        <f>K36/H36</f>
        <v>557281.5</v>
      </c>
      <c r="M36" s="103" t="s">
        <v>68</v>
      </c>
      <c r="N36" s="538"/>
    </row>
    <row r="37" spans="1:14" s="7" customFormat="1" ht="70.5" customHeight="1">
      <c r="A37" s="102">
        <v>33</v>
      </c>
      <c r="B37" s="335" t="s">
        <v>72</v>
      </c>
      <c r="C37" s="71">
        <v>1</v>
      </c>
      <c r="D37" s="65"/>
      <c r="E37" s="65"/>
      <c r="F37" s="65">
        <v>1</v>
      </c>
      <c r="G37" s="65"/>
      <c r="H37" s="73">
        <v>4</v>
      </c>
      <c r="I37" s="73">
        <v>19538</v>
      </c>
      <c r="J37" s="74">
        <f t="shared" si="0"/>
        <v>0.00020472924557273008</v>
      </c>
      <c r="K37" s="73">
        <v>343706</v>
      </c>
      <c r="L37" s="73">
        <f>K37/H37</f>
        <v>85926.5</v>
      </c>
      <c r="M37" s="103" t="s">
        <v>73</v>
      </c>
      <c r="N37" s="538"/>
    </row>
    <row r="38" spans="1:14" s="7" customFormat="1" ht="18" customHeight="1">
      <c r="A38" s="102">
        <v>34</v>
      </c>
      <c r="B38" s="335" t="s">
        <v>74</v>
      </c>
      <c r="C38" s="71">
        <v>1</v>
      </c>
      <c r="D38" s="65"/>
      <c r="E38" s="65"/>
      <c r="F38" s="65">
        <v>1</v>
      </c>
      <c r="G38" s="65"/>
      <c r="H38" s="73">
        <v>0</v>
      </c>
      <c r="I38" s="73">
        <v>10783</v>
      </c>
      <c r="J38" s="74">
        <f t="shared" si="0"/>
        <v>0</v>
      </c>
      <c r="K38" s="73">
        <v>0</v>
      </c>
      <c r="L38" s="73">
        <v>0</v>
      </c>
      <c r="M38" s="103" t="s">
        <v>44</v>
      </c>
      <c r="N38" s="538"/>
    </row>
    <row r="39" spans="1:14" s="7" customFormat="1" ht="51" customHeight="1">
      <c r="A39" s="102">
        <v>35</v>
      </c>
      <c r="B39" s="335" t="s">
        <v>75</v>
      </c>
      <c r="C39" s="71">
        <v>1</v>
      </c>
      <c r="D39" s="65">
        <v>1</v>
      </c>
      <c r="E39" s="65">
        <v>1</v>
      </c>
      <c r="F39" s="65"/>
      <c r="G39" s="65"/>
      <c r="H39" s="73">
        <v>0</v>
      </c>
      <c r="I39" s="73">
        <v>18396</v>
      </c>
      <c r="J39" s="74">
        <f t="shared" si="0"/>
        <v>0</v>
      </c>
      <c r="K39" s="73">
        <v>0</v>
      </c>
      <c r="L39" s="73">
        <v>0</v>
      </c>
      <c r="M39" s="103" t="s">
        <v>76</v>
      </c>
      <c r="N39" s="538"/>
    </row>
    <row r="40" spans="1:14" s="7" customFormat="1" ht="26.25" customHeight="1">
      <c r="A40" s="102">
        <v>36</v>
      </c>
      <c r="B40" s="335" t="s">
        <v>77</v>
      </c>
      <c r="C40" s="71">
        <v>1</v>
      </c>
      <c r="D40" s="65"/>
      <c r="E40" s="65">
        <v>1</v>
      </c>
      <c r="F40" s="65"/>
      <c r="G40" s="65"/>
      <c r="H40" s="73">
        <v>0</v>
      </c>
      <c r="I40" s="73">
        <v>17501</v>
      </c>
      <c r="J40" s="74">
        <f t="shared" si="0"/>
        <v>0</v>
      </c>
      <c r="K40" s="73">
        <v>0</v>
      </c>
      <c r="L40" s="73">
        <v>0</v>
      </c>
      <c r="M40" s="103" t="s">
        <v>78</v>
      </c>
      <c r="N40" s="538"/>
    </row>
    <row r="41" spans="1:14" s="7" customFormat="1" ht="18" customHeight="1">
      <c r="A41" s="102">
        <v>37</v>
      </c>
      <c r="B41" s="335" t="s">
        <v>79</v>
      </c>
      <c r="C41" s="71">
        <v>1</v>
      </c>
      <c r="D41" s="65">
        <v>1</v>
      </c>
      <c r="E41" s="65">
        <v>1</v>
      </c>
      <c r="F41" s="65">
        <v>1</v>
      </c>
      <c r="G41" s="65"/>
      <c r="H41" s="73">
        <v>0</v>
      </c>
      <c r="I41" s="73">
        <v>8630</v>
      </c>
      <c r="J41" s="74">
        <f t="shared" si="0"/>
        <v>0</v>
      </c>
      <c r="K41" s="73"/>
      <c r="L41" s="73"/>
      <c r="M41" s="103" t="s">
        <v>116</v>
      </c>
      <c r="N41" s="538"/>
    </row>
    <row r="42" spans="1:14" s="7" customFormat="1" ht="18" customHeight="1">
      <c r="A42" s="102">
        <v>38</v>
      </c>
      <c r="B42" s="335" t="s">
        <v>169</v>
      </c>
      <c r="C42" s="71">
        <v>1</v>
      </c>
      <c r="D42" s="65"/>
      <c r="E42" s="65">
        <v>1</v>
      </c>
      <c r="F42" s="65"/>
      <c r="G42" s="65"/>
      <c r="H42" s="73">
        <v>0</v>
      </c>
      <c r="I42" s="73">
        <v>2466</v>
      </c>
      <c r="J42" s="74">
        <f t="shared" si="0"/>
        <v>0</v>
      </c>
      <c r="K42" s="73">
        <v>0</v>
      </c>
      <c r="L42" s="73">
        <v>0</v>
      </c>
      <c r="M42" s="103"/>
      <c r="N42" s="538"/>
    </row>
    <row r="43" spans="1:14" s="7" customFormat="1" ht="18" customHeight="1">
      <c r="A43" s="102">
        <v>39</v>
      </c>
      <c r="B43" s="335" t="s">
        <v>80</v>
      </c>
      <c r="C43" s="71">
        <v>1</v>
      </c>
      <c r="D43" s="65"/>
      <c r="E43" s="65">
        <v>1</v>
      </c>
      <c r="F43" s="65"/>
      <c r="G43" s="65"/>
      <c r="H43" s="73">
        <v>0</v>
      </c>
      <c r="I43" s="73">
        <v>2033</v>
      </c>
      <c r="J43" s="74">
        <f t="shared" si="0"/>
        <v>0</v>
      </c>
      <c r="K43" s="73">
        <v>0</v>
      </c>
      <c r="L43" s="73">
        <v>0</v>
      </c>
      <c r="M43" s="103"/>
      <c r="N43" s="538"/>
    </row>
    <row r="44" spans="1:14" s="7" customFormat="1" ht="18" customHeight="1">
      <c r="A44" s="102">
        <v>40</v>
      </c>
      <c r="B44" s="335" t="s">
        <v>170</v>
      </c>
      <c r="C44" s="71">
        <v>1</v>
      </c>
      <c r="D44" s="65"/>
      <c r="E44" s="65">
        <v>1</v>
      </c>
      <c r="F44" s="65"/>
      <c r="G44" s="65"/>
      <c r="H44" s="73">
        <v>0</v>
      </c>
      <c r="I44" s="73">
        <v>1059</v>
      </c>
      <c r="J44" s="74">
        <f t="shared" si="0"/>
        <v>0</v>
      </c>
      <c r="K44" s="73">
        <v>0</v>
      </c>
      <c r="L44" s="73">
        <v>0</v>
      </c>
      <c r="M44" s="103"/>
      <c r="N44" s="538"/>
    </row>
    <row r="45" spans="1:14" s="7" customFormat="1" ht="162.75" customHeight="1">
      <c r="A45" s="102">
        <v>41</v>
      </c>
      <c r="B45" s="335" t="s">
        <v>215</v>
      </c>
      <c r="C45" s="71">
        <v>1</v>
      </c>
      <c r="D45" s="65"/>
      <c r="E45" s="65">
        <v>1</v>
      </c>
      <c r="F45" s="65"/>
      <c r="G45" s="65"/>
      <c r="H45" s="446">
        <v>8310</v>
      </c>
      <c r="I45" s="408">
        <v>88117</v>
      </c>
      <c r="J45" s="74">
        <f t="shared" si="0"/>
        <v>0.09430643349183472</v>
      </c>
      <c r="K45" s="446">
        <v>217075587</v>
      </c>
      <c r="L45" s="73">
        <f>K45/H45</f>
        <v>26122.212635379063</v>
      </c>
      <c r="M45" s="103" t="s">
        <v>81</v>
      </c>
      <c r="N45" s="538"/>
    </row>
    <row r="46" spans="1:14" s="7" customFormat="1" ht="31.5" customHeight="1">
      <c r="A46" s="102">
        <v>42</v>
      </c>
      <c r="B46" s="335" t="s">
        <v>82</v>
      </c>
      <c r="C46" s="71">
        <v>1</v>
      </c>
      <c r="D46" s="65"/>
      <c r="E46" s="65"/>
      <c r="F46" s="65">
        <v>1</v>
      </c>
      <c r="G46" s="65"/>
      <c r="H46" s="73">
        <v>3348</v>
      </c>
      <c r="I46" s="73">
        <v>46506</v>
      </c>
      <c r="J46" s="74">
        <f t="shared" si="0"/>
        <v>0.071990710876016</v>
      </c>
      <c r="K46" s="408">
        <v>88004678</v>
      </c>
      <c r="L46" s="73">
        <f>K46/H46</f>
        <v>26285.746117084826</v>
      </c>
      <c r="M46" s="103" t="s">
        <v>83</v>
      </c>
      <c r="N46" s="538"/>
    </row>
    <row r="47" spans="1:14" s="7" customFormat="1" ht="55.5" customHeight="1">
      <c r="A47" s="102">
        <v>43</v>
      </c>
      <c r="B47" s="335" t="s">
        <v>84</v>
      </c>
      <c r="C47" s="71">
        <v>1</v>
      </c>
      <c r="D47" s="65"/>
      <c r="E47" s="65">
        <v>1</v>
      </c>
      <c r="F47" s="65">
        <v>1</v>
      </c>
      <c r="G47" s="65"/>
      <c r="H47" s="73">
        <v>57</v>
      </c>
      <c r="I47" s="73">
        <v>11734</v>
      </c>
      <c r="J47" s="74">
        <f t="shared" si="0"/>
        <v>0.004857678540991989</v>
      </c>
      <c r="K47" s="73">
        <v>1942630</v>
      </c>
      <c r="L47" s="73">
        <f>K47/H47</f>
        <v>34081.228070175435</v>
      </c>
      <c r="M47" s="103" t="s">
        <v>85</v>
      </c>
      <c r="N47" s="538"/>
    </row>
    <row r="48" spans="1:13" ht="18" thickBot="1">
      <c r="A48" s="48"/>
      <c r="B48" s="110" t="s">
        <v>232</v>
      </c>
      <c r="C48" s="109">
        <f aca="true" t="shared" si="1" ref="C48:K48">SUM(C5:C47)</f>
        <v>37</v>
      </c>
      <c r="D48" s="104">
        <f t="shared" si="1"/>
        <v>8</v>
      </c>
      <c r="E48" s="104">
        <f t="shared" si="1"/>
        <v>24</v>
      </c>
      <c r="F48" s="104">
        <f t="shared" si="1"/>
        <v>17</v>
      </c>
      <c r="G48" s="104">
        <f t="shared" si="1"/>
        <v>2</v>
      </c>
      <c r="H48" s="105">
        <f t="shared" si="1"/>
        <v>12023</v>
      </c>
      <c r="I48" s="105">
        <f t="shared" si="1"/>
        <v>1483389</v>
      </c>
      <c r="J48" s="106">
        <f t="shared" si="0"/>
        <v>0.008105089089915052</v>
      </c>
      <c r="K48" s="105">
        <f t="shared" si="1"/>
        <v>337847759</v>
      </c>
      <c r="L48" s="107">
        <f>K48/H48</f>
        <v>28100.121350744408</v>
      </c>
      <c r="M48" s="108"/>
    </row>
  </sheetData>
  <sheetProtection/>
  <mergeCells count="18">
    <mergeCell ref="B1:M1"/>
    <mergeCell ref="D3:G3"/>
    <mergeCell ref="H3:H4"/>
    <mergeCell ref="I3:I4"/>
    <mergeCell ref="J3:J4"/>
    <mergeCell ref="A2:A4"/>
    <mergeCell ref="B2:B4"/>
    <mergeCell ref="C2:M2"/>
    <mergeCell ref="K3:K4"/>
    <mergeCell ref="L3:L4"/>
    <mergeCell ref="M3:M4"/>
    <mergeCell ref="F36:G36"/>
    <mergeCell ref="C24:D24"/>
    <mergeCell ref="C13:D13"/>
    <mergeCell ref="C30:D30"/>
    <mergeCell ref="C21:D21"/>
    <mergeCell ref="C23:D23"/>
    <mergeCell ref="C26:D26"/>
  </mergeCells>
  <printOptions/>
  <pageMargins left="0.5905511811023623" right="0.2755905511811024" top="0.56" bottom="0.41" header="0.35" footer="0.2"/>
  <pageSetup fitToHeight="2" fitToWidth="1" horizontalDpi="600" verticalDpi="600" orientation="portrait" paperSize="9" scale="79"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dimension ref="A1:R50"/>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13" sqref="B13"/>
    </sheetView>
  </sheetViews>
  <sheetFormatPr defaultColWidth="9.00390625" defaultRowHeight="13.5"/>
  <cols>
    <col min="1" max="1" width="12.625" style="1" customWidth="1"/>
    <col min="2" max="2" width="12.25390625" style="1" customWidth="1"/>
    <col min="3" max="3" width="9.125" style="1" customWidth="1"/>
    <col min="4" max="18" width="9.125" style="0" customWidth="1"/>
  </cols>
  <sheetData>
    <row r="1" spans="1:18" ht="21" customHeight="1">
      <c r="A1" s="147"/>
      <c r="B1" s="147"/>
      <c r="C1" s="147"/>
      <c r="D1" s="570" t="s">
        <v>281</v>
      </c>
      <c r="E1" s="570"/>
      <c r="F1" s="570"/>
      <c r="G1" s="570"/>
      <c r="H1" s="570"/>
      <c r="I1" s="570"/>
      <c r="J1" s="570"/>
      <c r="K1" s="571"/>
      <c r="L1" s="571"/>
      <c r="M1" s="571"/>
      <c r="N1" s="571"/>
      <c r="O1" s="571"/>
      <c r="P1" s="571"/>
      <c r="Q1" s="148"/>
      <c r="R1" s="146"/>
    </row>
    <row r="2" spans="1:18" ht="17.25" customHeight="1" thickBot="1">
      <c r="A2" s="147"/>
      <c r="B2" s="147"/>
      <c r="C2" s="147"/>
      <c r="D2" s="172"/>
      <c r="E2" s="172"/>
      <c r="F2" s="572" t="s">
        <v>54</v>
      </c>
      <c r="G2" s="573"/>
      <c r="H2" s="573"/>
      <c r="I2" s="573"/>
      <c r="J2" s="573"/>
      <c r="K2" s="573"/>
      <c r="L2" s="170"/>
      <c r="M2" s="149"/>
      <c r="N2" s="149"/>
      <c r="O2" s="149"/>
      <c r="P2" s="149"/>
      <c r="Q2" s="149"/>
      <c r="R2" s="146"/>
    </row>
    <row r="3" spans="1:18" ht="16.5" customHeight="1">
      <c r="A3" s="579"/>
      <c r="B3" s="185" t="s">
        <v>336</v>
      </c>
      <c r="C3" s="574" t="s">
        <v>337</v>
      </c>
      <c r="D3" s="575"/>
      <c r="E3" s="576"/>
      <c r="F3" s="577" t="s">
        <v>376</v>
      </c>
      <c r="G3" s="575"/>
      <c r="H3" s="575"/>
      <c r="I3" s="581" t="s">
        <v>348</v>
      </c>
      <c r="J3" s="577" t="s">
        <v>340</v>
      </c>
      <c r="K3" s="575"/>
      <c r="L3" s="575"/>
      <c r="M3" s="574" t="s">
        <v>341</v>
      </c>
      <c r="N3" s="575"/>
      <c r="O3" s="576"/>
      <c r="P3" s="577" t="s">
        <v>342</v>
      </c>
      <c r="Q3" s="575"/>
      <c r="R3" s="578"/>
    </row>
    <row r="4" spans="1:18" ht="29.25" customHeight="1" thickBot="1">
      <c r="A4" s="580"/>
      <c r="B4" s="186" t="s">
        <v>346</v>
      </c>
      <c r="C4" s="188" t="s">
        <v>338</v>
      </c>
      <c r="D4" s="174" t="s">
        <v>339</v>
      </c>
      <c r="E4" s="189" t="s">
        <v>292</v>
      </c>
      <c r="F4" s="183" t="s">
        <v>338</v>
      </c>
      <c r="G4" s="174" t="s">
        <v>339</v>
      </c>
      <c r="H4" s="194" t="s">
        <v>292</v>
      </c>
      <c r="I4" s="582"/>
      <c r="J4" s="183" t="s">
        <v>338</v>
      </c>
      <c r="K4" s="174" t="s">
        <v>339</v>
      </c>
      <c r="L4" s="194" t="s">
        <v>292</v>
      </c>
      <c r="M4" s="188" t="s">
        <v>338</v>
      </c>
      <c r="N4" s="174" t="s">
        <v>339</v>
      </c>
      <c r="O4" s="189" t="s">
        <v>292</v>
      </c>
      <c r="P4" s="183" t="s">
        <v>338</v>
      </c>
      <c r="Q4" s="174" t="s">
        <v>339</v>
      </c>
      <c r="R4" s="175" t="s">
        <v>292</v>
      </c>
    </row>
    <row r="5" spans="1:18" s="7" customFormat="1" ht="16.5" customHeight="1">
      <c r="A5" s="201" t="s">
        <v>483</v>
      </c>
      <c r="B5" s="202">
        <f>C5+F5+J5+M5+P5</f>
        <v>465037</v>
      </c>
      <c r="C5" s="203">
        <v>291102</v>
      </c>
      <c r="D5" s="204">
        <f>C5/B5</f>
        <v>0.6259759976087924</v>
      </c>
      <c r="E5" s="205" t="s">
        <v>283</v>
      </c>
      <c r="F5" s="206">
        <v>95347</v>
      </c>
      <c r="G5" s="204">
        <f>F5/B5</f>
        <v>0.2050309975335296</v>
      </c>
      <c r="H5" s="207" t="s">
        <v>283</v>
      </c>
      <c r="I5" s="208">
        <f>(C5+F5)/B5</f>
        <v>0.831006995142322</v>
      </c>
      <c r="J5" s="206">
        <v>40115</v>
      </c>
      <c r="K5" s="204">
        <f>J5/B5</f>
        <v>0.0862619533499485</v>
      </c>
      <c r="L5" s="207" t="s">
        <v>283</v>
      </c>
      <c r="M5" s="203">
        <v>16488</v>
      </c>
      <c r="N5" s="204">
        <f>M5/B5</f>
        <v>0.03545524334622836</v>
      </c>
      <c r="O5" s="205" t="s">
        <v>283</v>
      </c>
      <c r="P5" s="206">
        <v>21985</v>
      </c>
      <c r="Q5" s="204">
        <f>P5/B5</f>
        <v>0.04727580816150113</v>
      </c>
      <c r="R5" s="205">
        <v>0.9109</v>
      </c>
    </row>
    <row r="6" spans="1:18" s="7" customFormat="1" ht="13.5" customHeight="1">
      <c r="A6" s="176" t="s">
        <v>177</v>
      </c>
      <c r="B6" s="562" t="s">
        <v>353</v>
      </c>
      <c r="C6" s="568"/>
      <c r="D6" s="568"/>
      <c r="E6" s="568"/>
      <c r="F6" s="568"/>
      <c r="G6" s="568"/>
      <c r="H6" s="568"/>
      <c r="I6" s="568"/>
      <c r="J6" s="568"/>
      <c r="K6" s="568"/>
      <c r="L6" s="568"/>
      <c r="M6" s="568"/>
      <c r="N6" s="568"/>
      <c r="O6" s="568"/>
      <c r="P6" s="568"/>
      <c r="Q6" s="568"/>
      <c r="R6" s="569"/>
    </row>
    <row r="7" spans="1:18" s="7" customFormat="1" ht="13.5" customHeight="1">
      <c r="A7" s="178" t="s">
        <v>178</v>
      </c>
      <c r="B7" s="286">
        <f aca="true" t="shared" si="0" ref="B7:B46">C7+F7+J7+M7+P7</f>
        <v>15816</v>
      </c>
      <c r="C7" s="184">
        <v>7440</v>
      </c>
      <c r="D7" s="169">
        <f aca="true" t="shared" si="1" ref="D7:D42">C7/B7</f>
        <v>0.47040971168437024</v>
      </c>
      <c r="E7" s="191" t="s">
        <v>343</v>
      </c>
      <c r="F7" s="184">
        <v>3938</v>
      </c>
      <c r="G7" s="169">
        <f aca="true" t="shared" si="2" ref="G7:G48">F7/B7</f>
        <v>0.24898836621143147</v>
      </c>
      <c r="H7" s="195" t="s">
        <v>330</v>
      </c>
      <c r="I7" s="316">
        <f>(C7+F7)/B7</f>
        <v>0.7193980778958017</v>
      </c>
      <c r="J7" s="184">
        <v>2108</v>
      </c>
      <c r="K7" s="169">
        <f aca="true" t="shared" si="3" ref="K7:K48">J7/B7</f>
        <v>0.1332827516439049</v>
      </c>
      <c r="L7" s="195" t="s">
        <v>330</v>
      </c>
      <c r="M7" s="190">
        <v>930</v>
      </c>
      <c r="N7" s="169">
        <f aca="true" t="shared" si="4" ref="N7:N48">M7/B7</f>
        <v>0.05880121396054628</v>
      </c>
      <c r="O7" s="191" t="s">
        <v>330</v>
      </c>
      <c r="P7" s="184">
        <v>1400</v>
      </c>
      <c r="Q7" s="169">
        <f>P7/B7</f>
        <v>0.08851795649974709</v>
      </c>
      <c r="R7" s="173" t="s">
        <v>330</v>
      </c>
    </row>
    <row r="8" spans="1:18" s="7" customFormat="1" ht="13.5" customHeight="1">
      <c r="A8" s="178" t="s">
        <v>164</v>
      </c>
      <c r="B8" s="286"/>
      <c r="C8" s="184" t="s">
        <v>320</v>
      </c>
      <c r="D8" s="169"/>
      <c r="E8" s="191" t="s">
        <v>320</v>
      </c>
      <c r="F8" s="184" t="s">
        <v>320</v>
      </c>
      <c r="G8" s="169"/>
      <c r="H8" s="195" t="s">
        <v>320</v>
      </c>
      <c r="I8" s="198"/>
      <c r="J8" s="184" t="s">
        <v>320</v>
      </c>
      <c r="K8" s="169"/>
      <c r="L8" s="195" t="s">
        <v>320</v>
      </c>
      <c r="M8" s="190" t="s">
        <v>320</v>
      </c>
      <c r="N8" s="169"/>
      <c r="O8" s="191" t="s">
        <v>320</v>
      </c>
      <c r="P8" s="184" t="s">
        <v>320</v>
      </c>
      <c r="Q8" s="169"/>
      <c r="R8" s="173" t="s">
        <v>320</v>
      </c>
    </row>
    <row r="9" spans="1:18" s="7" customFormat="1" ht="13.5" customHeight="1">
      <c r="A9" s="178" t="s">
        <v>166</v>
      </c>
      <c r="B9" s="286"/>
      <c r="C9" s="184" t="s">
        <v>377</v>
      </c>
      <c r="D9" s="169"/>
      <c r="E9" s="191"/>
      <c r="F9" s="184" t="s">
        <v>377</v>
      </c>
      <c r="G9" s="169"/>
      <c r="H9" s="195"/>
      <c r="I9" s="198"/>
      <c r="J9" s="184" t="s">
        <v>377</v>
      </c>
      <c r="K9" s="169"/>
      <c r="L9" s="195"/>
      <c r="M9" s="190" t="s">
        <v>377</v>
      </c>
      <c r="N9" s="169"/>
      <c r="O9" s="191"/>
      <c r="P9" s="184" t="s">
        <v>377</v>
      </c>
      <c r="Q9" s="169"/>
      <c r="R9" s="173"/>
    </row>
    <row r="10" spans="1:18" s="7" customFormat="1" ht="13.5" customHeight="1">
      <c r="A10" s="178" t="s">
        <v>179</v>
      </c>
      <c r="B10" s="286">
        <f t="shared" si="0"/>
        <v>20198</v>
      </c>
      <c r="C10" s="184">
        <v>9299</v>
      </c>
      <c r="D10" s="169">
        <f t="shared" si="1"/>
        <v>0.4603921180314883</v>
      </c>
      <c r="E10" s="191">
        <v>0.8205</v>
      </c>
      <c r="F10" s="184">
        <v>4512</v>
      </c>
      <c r="G10" s="169">
        <f t="shared" si="2"/>
        <v>0.22338845430240617</v>
      </c>
      <c r="H10" s="195">
        <v>0.8917</v>
      </c>
      <c r="I10" s="198">
        <f>(C10+F10)/B10</f>
        <v>0.6837805723338944</v>
      </c>
      <c r="J10" s="184">
        <v>2301</v>
      </c>
      <c r="K10" s="169">
        <f t="shared" si="3"/>
        <v>0.11392217051193188</v>
      </c>
      <c r="L10" s="195">
        <v>0.8831</v>
      </c>
      <c r="M10" s="190">
        <v>1330</v>
      </c>
      <c r="N10" s="169">
        <f t="shared" si="4"/>
        <v>0.06584810377265075</v>
      </c>
      <c r="O10" s="191">
        <v>0.89</v>
      </c>
      <c r="P10" s="184">
        <v>2756</v>
      </c>
      <c r="Q10" s="169">
        <f>P10/B10</f>
        <v>0.13644915338152291</v>
      </c>
      <c r="R10" s="173">
        <v>0.937</v>
      </c>
    </row>
    <row r="11" spans="1:18" s="7" customFormat="1" ht="13.5" customHeight="1">
      <c r="A11" s="178" t="s">
        <v>180</v>
      </c>
      <c r="B11" s="286"/>
      <c r="C11" s="184" t="s">
        <v>320</v>
      </c>
      <c r="D11" s="169"/>
      <c r="E11" s="191" t="s">
        <v>320</v>
      </c>
      <c r="F11" s="184" t="s">
        <v>320</v>
      </c>
      <c r="G11" s="169"/>
      <c r="H11" s="195" t="s">
        <v>320</v>
      </c>
      <c r="I11" s="198"/>
      <c r="J11" s="184" t="s">
        <v>320</v>
      </c>
      <c r="K11" s="169"/>
      <c r="L11" s="195" t="s">
        <v>320</v>
      </c>
      <c r="M11" s="190" t="s">
        <v>320</v>
      </c>
      <c r="N11" s="169"/>
      <c r="O11" s="191" t="s">
        <v>320</v>
      </c>
      <c r="P11" s="184" t="s">
        <v>320</v>
      </c>
      <c r="Q11" s="169"/>
      <c r="R11" s="173" t="s">
        <v>320</v>
      </c>
    </row>
    <row r="12" spans="1:18" s="7" customFormat="1" ht="13.5" customHeight="1">
      <c r="A12" s="178" t="s">
        <v>167</v>
      </c>
      <c r="B12" s="286">
        <f t="shared" si="0"/>
        <v>4687</v>
      </c>
      <c r="C12" s="184">
        <v>2871</v>
      </c>
      <c r="D12" s="169">
        <f t="shared" si="1"/>
        <v>0.6125453381694047</v>
      </c>
      <c r="E12" s="191" t="s">
        <v>330</v>
      </c>
      <c r="F12" s="184">
        <v>1014</v>
      </c>
      <c r="G12" s="169">
        <f t="shared" si="2"/>
        <v>0.2163430765948368</v>
      </c>
      <c r="H12" s="195" t="s">
        <v>330</v>
      </c>
      <c r="I12" s="198">
        <f aca="true" t="shared" si="5" ref="I12:I18">(C12+F12)/B12</f>
        <v>0.8288884147642415</v>
      </c>
      <c r="J12" s="184">
        <v>427</v>
      </c>
      <c r="K12" s="169">
        <f t="shared" si="3"/>
        <v>0.09110305099210582</v>
      </c>
      <c r="L12" s="195" t="s">
        <v>330</v>
      </c>
      <c r="M12" s="190">
        <v>175</v>
      </c>
      <c r="N12" s="169">
        <f t="shared" si="4"/>
        <v>0.03733731598037124</v>
      </c>
      <c r="O12" s="191" t="s">
        <v>330</v>
      </c>
      <c r="P12" s="184">
        <v>200</v>
      </c>
      <c r="Q12" s="169">
        <f aca="true" t="shared" si="6" ref="Q12:Q18">P12/B12</f>
        <v>0.042671218263281414</v>
      </c>
      <c r="R12" s="129" t="s">
        <v>330</v>
      </c>
    </row>
    <row r="13" spans="1:18" s="7" customFormat="1" ht="13.5" customHeight="1">
      <c r="A13" s="178" t="s">
        <v>181</v>
      </c>
      <c r="B13" s="286">
        <f t="shared" si="0"/>
        <v>39889</v>
      </c>
      <c r="C13" s="184">
        <v>21024</v>
      </c>
      <c r="D13" s="169">
        <f t="shared" si="1"/>
        <v>0.5270625987114242</v>
      </c>
      <c r="E13" s="191" t="s">
        <v>330</v>
      </c>
      <c r="F13" s="184">
        <v>9569</v>
      </c>
      <c r="G13" s="169">
        <f t="shared" si="2"/>
        <v>0.23989069668329616</v>
      </c>
      <c r="H13" s="195" t="s">
        <v>330</v>
      </c>
      <c r="I13" s="198">
        <f t="shared" si="5"/>
        <v>0.7669532953947203</v>
      </c>
      <c r="J13" s="184">
        <v>4604</v>
      </c>
      <c r="K13" s="169">
        <f t="shared" si="3"/>
        <v>0.11542029130838076</v>
      </c>
      <c r="L13" s="195" t="s">
        <v>330</v>
      </c>
      <c r="M13" s="190">
        <v>2045</v>
      </c>
      <c r="N13" s="169">
        <f t="shared" si="4"/>
        <v>0.05126726666499536</v>
      </c>
      <c r="O13" s="191" t="s">
        <v>330</v>
      </c>
      <c r="P13" s="184">
        <v>2647</v>
      </c>
      <c r="Q13" s="169">
        <f t="shared" si="6"/>
        <v>0.06635914663190354</v>
      </c>
      <c r="R13" s="173" t="s">
        <v>330</v>
      </c>
    </row>
    <row r="14" spans="1:18" s="7" customFormat="1" ht="13.5" customHeight="1">
      <c r="A14" s="178" t="s">
        <v>182</v>
      </c>
      <c r="B14" s="286">
        <f t="shared" si="0"/>
        <v>54879</v>
      </c>
      <c r="C14" s="184">
        <v>23068</v>
      </c>
      <c r="D14" s="169">
        <f t="shared" si="1"/>
        <v>0.4203429362779934</v>
      </c>
      <c r="E14" s="191">
        <v>0.7883</v>
      </c>
      <c r="F14" s="184">
        <v>13973</v>
      </c>
      <c r="G14" s="169">
        <f t="shared" si="2"/>
        <v>0.25461469778968276</v>
      </c>
      <c r="H14" s="195">
        <v>0.856</v>
      </c>
      <c r="I14" s="198">
        <f t="shared" si="5"/>
        <v>0.6749576340676762</v>
      </c>
      <c r="J14" s="184">
        <v>7059</v>
      </c>
      <c r="K14" s="169">
        <f t="shared" si="3"/>
        <v>0.12862843710709015</v>
      </c>
      <c r="L14" s="195">
        <v>0.8447</v>
      </c>
      <c r="M14" s="190">
        <v>3554</v>
      </c>
      <c r="N14" s="169">
        <f t="shared" si="4"/>
        <v>0.06476065525975327</v>
      </c>
      <c r="O14" s="191">
        <v>0.8559</v>
      </c>
      <c r="P14" s="184">
        <v>7225</v>
      </c>
      <c r="Q14" s="169">
        <f t="shared" si="6"/>
        <v>0.13165327356548043</v>
      </c>
      <c r="R14" s="173">
        <v>0.9288</v>
      </c>
    </row>
    <row r="15" spans="1:18" s="7" customFormat="1" ht="13.5" customHeight="1">
      <c r="A15" s="178" t="s">
        <v>208</v>
      </c>
      <c r="B15" s="286">
        <f t="shared" si="0"/>
        <v>16994</v>
      </c>
      <c r="C15" s="184">
        <v>7833</v>
      </c>
      <c r="D15" s="169">
        <f t="shared" si="1"/>
        <v>0.46092738613628337</v>
      </c>
      <c r="E15" s="191">
        <v>0.7722</v>
      </c>
      <c r="F15" s="184">
        <v>4201</v>
      </c>
      <c r="G15" s="169">
        <f t="shared" si="2"/>
        <v>0.24720489584559255</v>
      </c>
      <c r="H15" s="195">
        <v>0.8333</v>
      </c>
      <c r="I15" s="198">
        <f t="shared" si="5"/>
        <v>0.7081322819818759</v>
      </c>
      <c r="J15" s="184">
        <v>2158</v>
      </c>
      <c r="K15" s="169">
        <f t="shared" si="3"/>
        <v>0.12698599505707897</v>
      </c>
      <c r="L15" s="195">
        <v>0.8473</v>
      </c>
      <c r="M15" s="190">
        <v>1058</v>
      </c>
      <c r="N15" s="169">
        <f t="shared" si="4"/>
        <v>0.06225726727080146</v>
      </c>
      <c r="O15" s="191">
        <v>0.8543</v>
      </c>
      <c r="P15" s="184">
        <v>1744</v>
      </c>
      <c r="Q15" s="169">
        <f t="shared" si="6"/>
        <v>0.10262445569024362</v>
      </c>
      <c r="R15" s="173">
        <v>0.9344</v>
      </c>
    </row>
    <row r="16" spans="1:18" s="7" customFormat="1" ht="13.5" customHeight="1">
      <c r="A16" s="178" t="s">
        <v>209</v>
      </c>
      <c r="B16" s="286">
        <f t="shared" si="0"/>
        <v>26740</v>
      </c>
      <c r="C16" s="184">
        <v>13077</v>
      </c>
      <c r="D16" s="169">
        <f t="shared" si="1"/>
        <v>0.4890426327599102</v>
      </c>
      <c r="E16" s="191" t="s">
        <v>343</v>
      </c>
      <c r="F16" s="184">
        <v>3229</v>
      </c>
      <c r="G16" s="169">
        <f t="shared" si="2"/>
        <v>0.12075542258788333</v>
      </c>
      <c r="H16" s="195" t="s">
        <v>343</v>
      </c>
      <c r="I16" s="198">
        <f t="shared" si="5"/>
        <v>0.6097980553477935</v>
      </c>
      <c r="J16" s="184">
        <v>2882</v>
      </c>
      <c r="K16" s="169">
        <f t="shared" si="3"/>
        <v>0.10777860882572925</v>
      </c>
      <c r="L16" s="195" t="s">
        <v>343</v>
      </c>
      <c r="M16" s="190">
        <v>2255</v>
      </c>
      <c r="N16" s="169">
        <f t="shared" si="4"/>
        <v>0.0843305908750935</v>
      </c>
      <c r="O16" s="191" t="s">
        <v>343</v>
      </c>
      <c r="P16" s="184">
        <v>5297</v>
      </c>
      <c r="Q16" s="169">
        <f t="shared" si="6"/>
        <v>0.19809274495138368</v>
      </c>
      <c r="R16" s="173" t="s">
        <v>343</v>
      </c>
    </row>
    <row r="17" spans="1:18" s="7" customFormat="1" ht="13.5" customHeight="1">
      <c r="A17" s="178" t="s">
        <v>210</v>
      </c>
      <c r="B17" s="286">
        <f t="shared" si="0"/>
        <v>25864</v>
      </c>
      <c r="C17" s="184">
        <v>15667</v>
      </c>
      <c r="D17" s="169">
        <f t="shared" si="1"/>
        <v>0.605745437673987</v>
      </c>
      <c r="E17" s="191">
        <v>0.7237</v>
      </c>
      <c r="F17" s="184">
        <v>5858</v>
      </c>
      <c r="G17" s="169">
        <f t="shared" si="2"/>
        <v>0.22649242189916485</v>
      </c>
      <c r="H17" s="195">
        <v>0.764</v>
      </c>
      <c r="I17" s="198">
        <f t="shared" si="5"/>
        <v>0.8322378595731519</v>
      </c>
      <c r="J17" s="184">
        <v>2309</v>
      </c>
      <c r="K17" s="169">
        <f t="shared" si="3"/>
        <v>0.08927466749149397</v>
      </c>
      <c r="L17" s="195">
        <v>0.7296</v>
      </c>
      <c r="M17" s="190">
        <v>848</v>
      </c>
      <c r="N17" s="169">
        <f t="shared" si="4"/>
        <v>0.03278688524590164</v>
      </c>
      <c r="O17" s="191">
        <v>0.7325</v>
      </c>
      <c r="P17" s="184">
        <v>1182</v>
      </c>
      <c r="Q17" s="169">
        <f t="shared" si="6"/>
        <v>0.045700587689452524</v>
      </c>
      <c r="R17" s="173">
        <v>0.8547</v>
      </c>
    </row>
    <row r="18" spans="1:18" s="7" customFormat="1" ht="13.5" customHeight="1">
      <c r="A18" s="178" t="s">
        <v>211</v>
      </c>
      <c r="B18" s="286">
        <f t="shared" si="0"/>
        <v>22541</v>
      </c>
      <c r="C18" s="184">
        <v>13697</v>
      </c>
      <c r="D18" s="169">
        <f t="shared" si="1"/>
        <v>0.6076482853467016</v>
      </c>
      <c r="E18" s="191" t="s">
        <v>320</v>
      </c>
      <c r="F18" s="184">
        <v>5067</v>
      </c>
      <c r="G18" s="169">
        <f t="shared" si="2"/>
        <v>0.22479038197063128</v>
      </c>
      <c r="H18" s="195" t="s">
        <v>320</v>
      </c>
      <c r="I18" s="198">
        <f t="shared" si="5"/>
        <v>0.8324386673173328</v>
      </c>
      <c r="J18" s="184">
        <v>2018</v>
      </c>
      <c r="K18" s="169">
        <f t="shared" si="3"/>
        <v>0.08952575307217958</v>
      </c>
      <c r="L18" s="195" t="s">
        <v>320</v>
      </c>
      <c r="M18" s="190">
        <v>762</v>
      </c>
      <c r="N18" s="169">
        <f t="shared" si="4"/>
        <v>0.03380506632358813</v>
      </c>
      <c r="O18" s="191" t="s">
        <v>320</v>
      </c>
      <c r="P18" s="184">
        <v>997</v>
      </c>
      <c r="Q18" s="169">
        <f t="shared" si="6"/>
        <v>0.04423051328689943</v>
      </c>
      <c r="R18" s="173" t="s">
        <v>320</v>
      </c>
    </row>
    <row r="19" spans="1:18" s="7" customFormat="1" ht="13.5" customHeight="1">
      <c r="A19" s="178" t="s">
        <v>104</v>
      </c>
      <c r="B19" s="562" t="s">
        <v>320</v>
      </c>
      <c r="C19" s="563"/>
      <c r="D19" s="563"/>
      <c r="E19" s="563"/>
      <c r="F19" s="563"/>
      <c r="G19" s="563"/>
      <c r="H19" s="563"/>
      <c r="I19" s="563"/>
      <c r="J19" s="563"/>
      <c r="K19" s="563"/>
      <c r="L19" s="563"/>
      <c r="M19" s="563"/>
      <c r="N19" s="563"/>
      <c r="O19" s="563"/>
      <c r="P19" s="563"/>
      <c r="Q19" s="563"/>
      <c r="R19" s="564"/>
    </row>
    <row r="20" spans="1:18" s="7" customFormat="1" ht="13.5" customHeight="1">
      <c r="A20" s="178" t="s">
        <v>212</v>
      </c>
      <c r="B20" s="286"/>
      <c r="C20" s="184" t="s">
        <v>320</v>
      </c>
      <c r="D20" s="169"/>
      <c r="E20" s="191" t="s">
        <v>320</v>
      </c>
      <c r="F20" s="184" t="s">
        <v>320</v>
      </c>
      <c r="G20" s="169"/>
      <c r="H20" s="195" t="s">
        <v>320</v>
      </c>
      <c r="I20" s="316"/>
      <c r="J20" s="184" t="s">
        <v>320</v>
      </c>
      <c r="K20" s="169"/>
      <c r="L20" s="195" t="s">
        <v>320</v>
      </c>
      <c r="M20" s="190" t="s">
        <v>320</v>
      </c>
      <c r="N20" s="169"/>
      <c r="O20" s="191" t="s">
        <v>320</v>
      </c>
      <c r="P20" s="184" t="s">
        <v>320</v>
      </c>
      <c r="Q20" s="169"/>
      <c r="R20" s="173" t="s">
        <v>320</v>
      </c>
    </row>
    <row r="21" spans="1:18" s="7" customFormat="1" ht="13.5" customHeight="1">
      <c r="A21" s="178" t="s">
        <v>213</v>
      </c>
      <c r="B21" s="286"/>
      <c r="C21" s="184" t="s">
        <v>320</v>
      </c>
      <c r="D21" s="169"/>
      <c r="E21" s="191" t="s">
        <v>320</v>
      </c>
      <c r="F21" s="184" t="s">
        <v>320</v>
      </c>
      <c r="G21" s="169"/>
      <c r="H21" s="195" t="s">
        <v>320</v>
      </c>
      <c r="I21" s="198"/>
      <c r="J21" s="184" t="s">
        <v>320</v>
      </c>
      <c r="K21" s="169"/>
      <c r="L21" s="195" t="s">
        <v>320</v>
      </c>
      <c r="M21" s="190"/>
      <c r="N21" s="169"/>
      <c r="O21" s="191" t="s">
        <v>320</v>
      </c>
      <c r="P21" s="184" t="s">
        <v>320</v>
      </c>
      <c r="Q21" s="169"/>
      <c r="R21" s="173" t="s">
        <v>320</v>
      </c>
    </row>
    <row r="22" spans="1:18" s="7" customFormat="1" ht="13.5" customHeight="1">
      <c r="A22" s="178" t="s">
        <v>214</v>
      </c>
      <c r="B22" s="286">
        <f t="shared" si="0"/>
        <v>11012</v>
      </c>
      <c r="C22" s="184">
        <v>5010</v>
      </c>
      <c r="D22" s="169">
        <f t="shared" si="1"/>
        <v>0.45495822738830366</v>
      </c>
      <c r="E22" s="191" t="s">
        <v>343</v>
      </c>
      <c r="F22" s="184">
        <v>2412</v>
      </c>
      <c r="G22" s="169">
        <f t="shared" si="2"/>
        <v>0.21903378132945878</v>
      </c>
      <c r="H22" s="195" t="s">
        <v>343</v>
      </c>
      <c r="I22" s="198">
        <f>(C22+F22)/B22</f>
        <v>0.6739920087177624</v>
      </c>
      <c r="J22" s="184">
        <v>1178</v>
      </c>
      <c r="K22" s="169">
        <f t="shared" si="3"/>
        <v>0.10697420995277879</v>
      </c>
      <c r="L22" s="195" t="s">
        <v>343</v>
      </c>
      <c r="M22" s="190">
        <v>562</v>
      </c>
      <c r="N22" s="169">
        <f t="shared" si="4"/>
        <v>0.0510352342898656</v>
      </c>
      <c r="O22" s="191" t="s">
        <v>343</v>
      </c>
      <c r="P22" s="184">
        <v>1850</v>
      </c>
      <c r="Q22" s="169">
        <f>P22/B22</f>
        <v>0.16799854703959316</v>
      </c>
      <c r="R22" s="173" t="s">
        <v>343</v>
      </c>
    </row>
    <row r="23" spans="1:18" s="7" customFormat="1" ht="13.5" customHeight="1">
      <c r="A23" s="178" t="s">
        <v>215</v>
      </c>
      <c r="B23" s="286">
        <f t="shared" si="0"/>
        <v>88292</v>
      </c>
      <c r="C23" s="184">
        <v>58179</v>
      </c>
      <c r="D23" s="169">
        <f t="shared" si="1"/>
        <v>0.6589385221764146</v>
      </c>
      <c r="E23" s="191">
        <v>0.7279</v>
      </c>
      <c r="F23" s="184">
        <v>14589</v>
      </c>
      <c r="G23" s="169">
        <f t="shared" si="2"/>
        <v>0.16523580845376704</v>
      </c>
      <c r="H23" s="195">
        <v>0.7462</v>
      </c>
      <c r="I23" s="198">
        <f>(C23+F23)/B23</f>
        <v>0.8241743306301816</v>
      </c>
      <c r="J23" s="184">
        <v>6759</v>
      </c>
      <c r="K23" s="169">
        <f t="shared" si="3"/>
        <v>0.07655280206587234</v>
      </c>
      <c r="L23" s="195">
        <v>0.7251</v>
      </c>
      <c r="M23" s="190">
        <v>3289</v>
      </c>
      <c r="N23" s="169">
        <f t="shared" si="4"/>
        <v>0.03725139310469805</v>
      </c>
      <c r="O23" s="191">
        <v>0.7793</v>
      </c>
      <c r="P23" s="184">
        <v>5476</v>
      </c>
      <c r="Q23" s="169">
        <f>P23/B23</f>
        <v>0.06202147419924795</v>
      </c>
      <c r="R23" s="173">
        <v>0.88</v>
      </c>
    </row>
    <row r="24" spans="1:18" s="7" customFormat="1" ht="13.5" customHeight="1">
      <c r="A24" s="178" t="s">
        <v>216</v>
      </c>
      <c r="B24" s="286">
        <f>C24+F24+J24+M24+P24</f>
        <v>51168</v>
      </c>
      <c r="C24" s="184">
        <v>30310</v>
      </c>
      <c r="D24" s="169">
        <f>C24/B24</f>
        <v>0.5923624140087554</v>
      </c>
      <c r="E24" s="191">
        <v>0.8127</v>
      </c>
      <c r="F24" s="184">
        <v>11480</v>
      </c>
      <c r="G24" s="169">
        <f>F24/B24</f>
        <v>0.22435897435897437</v>
      </c>
      <c r="H24" s="195">
        <v>0.8308</v>
      </c>
      <c r="I24" s="198">
        <f>(C24+F24)/B24</f>
        <v>0.8167213883677298</v>
      </c>
      <c r="J24" s="184">
        <v>4731</v>
      </c>
      <c r="K24" s="169">
        <f>J24/B24</f>
        <v>0.09246013133208256</v>
      </c>
      <c r="L24" s="195">
        <v>0.8361</v>
      </c>
      <c r="M24" s="190">
        <v>1946</v>
      </c>
      <c r="N24" s="169">
        <f>M24/B24</f>
        <v>0.03803158223889931</v>
      </c>
      <c r="O24" s="191">
        <v>0.8482</v>
      </c>
      <c r="P24" s="184">
        <v>2701</v>
      </c>
      <c r="Q24" s="169">
        <f>P24/B24</f>
        <v>0.052786898061288307</v>
      </c>
      <c r="R24" s="173">
        <v>0.9362</v>
      </c>
    </row>
    <row r="25" spans="1:18" s="7" customFormat="1" ht="13.5" customHeight="1">
      <c r="A25" s="177" t="s">
        <v>217</v>
      </c>
      <c r="B25" s="562" t="s">
        <v>89</v>
      </c>
      <c r="C25" s="563"/>
      <c r="D25" s="563"/>
      <c r="E25" s="563"/>
      <c r="F25" s="563"/>
      <c r="G25" s="563"/>
      <c r="H25" s="563"/>
      <c r="I25" s="563"/>
      <c r="J25" s="563"/>
      <c r="K25" s="563"/>
      <c r="L25" s="563"/>
      <c r="M25" s="563"/>
      <c r="N25" s="563"/>
      <c r="O25" s="563"/>
      <c r="P25" s="563"/>
      <c r="Q25" s="563"/>
      <c r="R25" s="564"/>
    </row>
    <row r="26" spans="1:18" s="7" customFormat="1" ht="13.5" customHeight="1">
      <c r="A26" s="178" t="s">
        <v>218</v>
      </c>
      <c r="B26" s="286">
        <f t="shared" si="0"/>
        <v>25402</v>
      </c>
      <c r="C26" s="184">
        <v>13766</v>
      </c>
      <c r="D26" s="169">
        <f t="shared" si="1"/>
        <v>0.5419258326116054</v>
      </c>
      <c r="E26" s="191">
        <v>0.843</v>
      </c>
      <c r="F26" s="184">
        <v>6024</v>
      </c>
      <c r="G26" s="169">
        <f t="shared" si="2"/>
        <v>0.23714668136367215</v>
      </c>
      <c r="H26" s="195">
        <v>0.878</v>
      </c>
      <c r="I26" s="316">
        <f>(C26+F26)/B26</f>
        <v>0.7790725139752775</v>
      </c>
      <c r="J26" s="184">
        <v>2665</v>
      </c>
      <c r="K26" s="169">
        <f t="shared" si="3"/>
        <v>0.10491299897645855</v>
      </c>
      <c r="L26" s="195">
        <v>0.855</v>
      </c>
      <c r="M26" s="190">
        <v>1135</v>
      </c>
      <c r="N26" s="169">
        <f t="shared" si="4"/>
        <v>0.04468152114006771</v>
      </c>
      <c r="O26" s="191">
        <v>0.878</v>
      </c>
      <c r="P26" s="184">
        <v>1812</v>
      </c>
      <c r="Q26" s="169">
        <f>P26/B26</f>
        <v>0.07133296590819621</v>
      </c>
      <c r="R26" s="173">
        <v>0.927</v>
      </c>
    </row>
    <row r="27" spans="1:18" s="7" customFormat="1" ht="13.5" customHeight="1">
      <c r="A27" s="178" t="s">
        <v>219</v>
      </c>
      <c r="B27" s="286"/>
      <c r="C27" s="184" t="s">
        <v>320</v>
      </c>
      <c r="D27" s="169"/>
      <c r="E27" s="191" t="s">
        <v>320</v>
      </c>
      <c r="F27" s="184" t="s">
        <v>320</v>
      </c>
      <c r="G27" s="169"/>
      <c r="H27" s="195" t="s">
        <v>320</v>
      </c>
      <c r="I27" s="198"/>
      <c r="J27" s="184" t="s">
        <v>320</v>
      </c>
      <c r="K27" s="169"/>
      <c r="L27" s="195" t="s">
        <v>320</v>
      </c>
      <c r="M27" s="190" t="s">
        <v>320</v>
      </c>
      <c r="N27" s="169"/>
      <c r="O27" s="191" t="s">
        <v>320</v>
      </c>
      <c r="P27" s="184" t="s">
        <v>320</v>
      </c>
      <c r="Q27" s="169"/>
      <c r="R27" s="173" t="s">
        <v>320</v>
      </c>
    </row>
    <row r="28" spans="1:18" s="7" customFormat="1" ht="13.5" customHeight="1">
      <c r="A28" s="178" t="s">
        <v>280</v>
      </c>
      <c r="B28" s="286">
        <f>C28+F28+J28+M28+P28</f>
        <v>11975</v>
      </c>
      <c r="C28" s="184">
        <v>7051</v>
      </c>
      <c r="D28" s="169">
        <f>C28/B28</f>
        <v>0.5888100208768268</v>
      </c>
      <c r="E28" s="191">
        <v>0.8252</v>
      </c>
      <c r="F28" s="184">
        <v>2728</v>
      </c>
      <c r="G28" s="169">
        <f>F28/B28</f>
        <v>0.2278079331941545</v>
      </c>
      <c r="H28" s="195">
        <v>0.8732</v>
      </c>
      <c r="I28" s="198">
        <f>(C28+F28)/B28</f>
        <v>0.8166179540709813</v>
      </c>
      <c r="J28" s="184">
        <v>1115</v>
      </c>
      <c r="K28" s="169">
        <f>J28/B28</f>
        <v>0.0931106471816284</v>
      </c>
      <c r="L28" s="195">
        <v>0.8709</v>
      </c>
      <c r="M28" s="190">
        <v>463</v>
      </c>
      <c r="N28" s="169">
        <f>M28/B28</f>
        <v>0.038663883089770354</v>
      </c>
      <c r="O28" s="191">
        <v>0.8991</v>
      </c>
      <c r="P28" s="184">
        <v>618</v>
      </c>
      <c r="Q28" s="169">
        <f>P28/B28</f>
        <v>0.05160751565762004</v>
      </c>
      <c r="R28" s="173">
        <v>0.9275</v>
      </c>
    </row>
    <row r="29" spans="1:18" s="7" customFormat="1" ht="13.5" customHeight="1">
      <c r="A29" s="178" t="s">
        <v>220</v>
      </c>
      <c r="B29" s="286">
        <f t="shared" si="0"/>
        <v>8821</v>
      </c>
      <c r="C29" s="184">
        <v>4643</v>
      </c>
      <c r="D29" s="169">
        <f t="shared" si="1"/>
        <v>0.5263575558326721</v>
      </c>
      <c r="E29" s="191">
        <v>0.7828</v>
      </c>
      <c r="F29" s="184">
        <v>2022</v>
      </c>
      <c r="G29" s="169">
        <f t="shared" si="2"/>
        <v>0.22922571137059292</v>
      </c>
      <c r="H29" s="195">
        <v>0.8983</v>
      </c>
      <c r="I29" s="198">
        <f>(C29+F29)/B29</f>
        <v>0.755583267203265</v>
      </c>
      <c r="J29" s="184">
        <v>962</v>
      </c>
      <c r="K29" s="169">
        <f t="shared" si="3"/>
        <v>0.10905792993991612</v>
      </c>
      <c r="L29" s="195">
        <v>0.8529</v>
      </c>
      <c r="M29" s="190">
        <v>406</v>
      </c>
      <c r="N29" s="169">
        <f t="shared" si="4"/>
        <v>0.04602652760457998</v>
      </c>
      <c r="O29" s="191">
        <v>0.8667</v>
      </c>
      <c r="P29" s="184">
        <v>788</v>
      </c>
      <c r="Q29" s="169">
        <f>P29/B29</f>
        <v>0.08933227525223897</v>
      </c>
      <c r="R29" s="173">
        <v>0.9162</v>
      </c>
    </row>
    <row r="30" spans="1:18" s="7" customFormat="1" ht="13.5" customHeight="1">
      <c r="A30" s="178" t="s">
        <v>221</v>
      </c>
      <c r="B30" s="562" t="s">
        <v>320</v>
      </c>
      <c r="C30" s="563"/>
      <c r="D30" s="563"/>
      <c r="E30" s="563"/>
      <c r="F30" s="563"/>
      <c r="G30" s="563"/>
      <c r="H30" s="563"/>
      <c r="I30" s="563"/>
      <c r="J30" s="563"/>
      <c r="K30" s="563"/>
      <c r="L30" s="563"/>
      <c r="M30" s="563"/>
      <c r="N30" s="563"/>
      <c r="O30" s="563"/>
      <c r="P30" s="563"/>
      <c r="Q30" s="563"/>
      <c r="R30" s="564"/>
    </row>
    <row r="31" spans="1:18" s="7" customFormat="1" ht="12.75" customHeight="1">
      <c r="A31" s="178" t="s">
        <v>168</v>
      </c>
      <c r="B31" s="286">
        <f t="shared" si="0"/>
        <v>2033</v>
      </c>
      <c r="C31" s="184">
        <v>1030</v>
      </c>
      <c r="D31" s="169">
        <f t="shared" si="1"/>
        <v>0.5066404328578455</v>
      </c>
      <c r="E31" s="130" t="s">
        <v>320</v>
      </c>
      <c r="F31" s="184">
        <v>503</v>
      </c>
      <c r="G31" s="169">
        <f t="shared" si="2"/>
        <v>0.24741760944417118</v>
      </c>
      <c r="H31" s="265" t="s">
        <v>320</v>
      </c>
      <c r="I31" s="316">
        <f>(C31+F31)/B31</f>
        <v>0.7540580423020167</v>
      </c>
      <c r="J31" s="184">
        <v>235</v>
      </c>
      <c r="K31" s="169">
        <f t="shared" si="3"/>
        <v>0.11559272011805213</v>
      </c>
      <c r="L31" s="265" t="s">
        <v>320</v>
      </c>
      <c r="M31" s="190">
        <v>125</v>
      </c>
      <c r="N31" s="169">
        <f t="shared" si="4"/>
        <v>0.06148548942449582</v>
      </c>
      <c r="O31" s="130" t="s">
        <v>320</v>
      </c>
      <c r="P31" s="184">
        <v>140</v>
      </c>
      <c r="Q31" s="169">
        <f>P31/B31</f>
        <v>0.06886374815543532</v>
      </c>
      <c r="R31" s="130" t="s">
        <v>320</v>
      </c>
    </row>
    <row r="32" spans="1:18" s="7" customFormat="1" ht="13.5" customHeight="1">
      <c r="A32" s="178" t="s">
        <v>169</v>
      </c>
      <c r="B32" s="286"/>
      <c r="C32" s="184" t="s">
        <v>320</v>
      </c>
      <c r="D32" s="169"/>
      <c r="E32" s="191" t="s">
        <v>320</v>
      </c>
      <c r="F32" s="184" t="s">
        <v>320</v>
      </c>
      <c r="G32" s="169"/>
      <c r="H32" s="195" t="s">
        <v>320</v>
      </c>
      <c r="I32" s="198"/>
      <c r="J32" s="184" t="s">
        <v>320</v>
      </c>
      <c r="K32" s="169"/>
      <c r="L32" s="195" t="s">
        <v>320</v>
      </c>
      <c r="M32" s="190" t="s">
        <v>320</v>
      </c>
      <c r="N32" s="169"/>
      <c r="O32" s="191" t="s">
        <v>320</v>
      </c>
      <c r="P32" s="184" t="s">
        <v>320</v>
      </c>
      <c r="Q32" s="169"/>
      <c r="R32" s="129" t="s">
        <v>320</v>
      </c>
    </row>
    <row r="33" spans="1:18" s="7" customFormat="1" ht="13.5" customHeight="1">
      <c r="A33" s="177" t="s">
        <v>170</v>
      </c>
      <c r="B33" s="562" t="s">
        <v>284</v>
      </c>
      <c r="C33" s="568"/>
      <c r="D33" s="568"/>
      <c r="E33" s="568"/>
      <c r="F33" s="568"/>
      <c r="G33" s="568"/>
      <c r="H33" s="568"/>
      <c r="I33" s="568"/>
      <c r="J33" s="568"/>
      <c r="K33" s="568"/>
      <c r="L33" s="568"/>
      <c r="M33" s="568"/>
      <c r="N33" s="568"/>
      <c r="O33" s="568"/>
      <c r="P33" s="568"/>
      <c r="Q33" s="568"/>
      <c r="R33" s="569"/>
    </row>
    <row r="34" spans="1:18" s="7" customFormat="1" ht="13.5" customHeight="1">
      <c r="A34" s="178" t="s">
        <v>222</v>
      </c>
      <c r="B34" s="286">
        <f t="shared" si="0"/>
        <v>17576</v>
      </c>
      <c r="C34" s="184">
        <v>9308</v>
      </c>
      <c r="D34" s="169">
        <f t="shared" si="1"/>
        <v>0.5295857988165681</v>
      </c>
      <c r="E34" s="191" t="s">
        <v>320</v>
      </c>
      <c r="F34" s="184">
        <v>4290</v>
      </c>
      <c r="G34" s="169">
        <f t="shared" si="2"/>
        <v>0.2440828402366864</v>
      </c>
      <c r="H34" s="195" t="s">
        <v>320</v>
      </c>
      <c r="I34" s="316">
        <f>(C34+F34)/B34</f>
        <v>0.7736686390532544</v>
      </c>
      <c r="J34" s="184">
        <v>2101</v>
      </c>
      <c r="K34" s="169">
        <f t="shared" si="3"/>
        <v>0.1195380063723259</v>
      </c>
      <c r="L34" s="195" t="s">
        <v>320</v>
      </c>
      <c r="M34" s="190">
        <v>891</v>
      </c>
      <c r="N34" s="169">
        <f t="shared" si="4"/>
        <v>0.05069412835685025</v>
      </c>
      <c r="O34" s="191" t="s">
        <v>320</v>
      </c>
      <c r="P34" s="184">
        <v>986</v>
      </c>
      <c r="Q34" s="169">
        <f>P34/B34</f>
        <v>0.056099226217569416</v>
      </c>
      <c r="R34" s="173" t="s">
        <v>320</v>
      </c>
    </row>
    <row r="35" spans="1:18" s="7" customFormat="1" ht="13.5" customHeight="1">
      <c r="A35" s="177" t="s">
        <v>165</v>
      </c>
      <c r="B35" s="562" t="s">
        <v>282</v>
      </c>
      <c r="C35" s="568"/>
      <c r="D35" s="568"/>
      <c r="E35" s="568"/>
      <c r="F35" s="568"/>
      <c r="G35" s="568"/>
      <c r="H35" s="568"/>
      <c r="I35" s="568"/>
      <c r="J35" s="568"/>
      <c r="K35" s="568"/>
      <c r="L35" s="568"/>
      <c r="M35" s="568"/>
      <c r="N35" s="568"/>
      <c r="O35" s="568"/>
      <c r="P35" s="568"/>
      <c r="Q35" s="568"/>
      <c r="R35" s="569"/>
    </row>
    <row r="36" spans="1:18" s="7" customFormat="1" ht="13.5" customHeight="1">
      <c r="A36" s="177" t="s">
        <v>223</v>
      </c>
      <c r="B36" s="562" t="s">
        <v>295</v>
      </c>
      <c r="C36" s="568"/>
      <c r="D36" s="568"/>
      <c r="E36" s="568"/>
      <c r="F36" s="568"/>
      <c r="G36" s="568"/>
      <c r="H36" s="568"/>
      <c r="I36" s="568"/>
      <c r="J36" s="568"/>
      <c r="K36" s="568"/>
      <c r="L36" s="568"/>
      <c r="M36" s="568"/>
      <c r="N36" s="568"/>
      <c r="O36" s="568"/>
      <c r="P36" s="568"/>
      <c r="Q36" s="568"/>
      <c r="R36" s="569"/>
    </row>
    <row r="37" spans="1:18" s="7" customFormat="1" ht="13.5" customHeight="1">
      <c r="A37" s="178" t="s">
        <v>171</v>
      </c>
      <c r="B37" s="286">
        <f t="shared" si="0"/>
        <v>9297</v>
      </c>
      <c r="C37" s="184">
        <v>6235</v>
      </c>
      <c r="D37" s="169">
        <f t="shared" si="1"/>
        <v>0.670646445089814</v>
      </c>
      <c r="E37" s="191" t="s">
        <v>320</v>
      </c>
      <c r="F37" s="184">
        <v>1742</v>
      </c>
      <c r="G37" s="169">
        <f t="shared" si="2"/>
        <v>0.18737227062493278</v>
      </c>
      <c r="H37" s="195" t="s">
        <v>320</v>
      </c>
      <c r="I37" s="316">
        <f>(C37+F37)/B37</f>
        <v>0.8580187157147466</v>
      </c>
      <c r="J37" s="184">
        <v>676</v>
      </c>
      <c r="K37" s="169">
        <f t="shared" si="3"/>
        <v>0.07271162740669034</v>
      </c>
      <c r="L37" s="195" t="s">
        <v>320</v>
      </c>
      <c r="M37" s="190">
        <v>263</v>
      </c>
      <c r="N37" s="169">
        <f t="shared" si="4"/>
        <v>0.028288695278046682</v>
      </c>
      <c r="O37" s="191" t="s">
        <v>320</v>
      </c>
      <c r="P37" s="184">
        <v>381</v>
      </c>
      <c r="Q37" s="169">
        <f>P37/B37</f>
        <v>0.04098096160051629</v>
      </c>
      <c r="R37" s="173" t="s">
        <v>320</v>
      </c>
    </row>
    <row r="38" spans="1:18" s="7" customFormat="1" ht="13.5" customHeight="1">
      <c r="A38" s="178" t="s">
        <v>224</v>
      </c>
      <c r="B38" s="565" t="s">
        <v>320</v>
      </c>
      <c r="C38" s="566"/>
      <c r="D38" s="566"/>
      <c r="E38" s="566"/>
      <c r="F38" s="566"/>
      <c r="G38" s="566"/>
      <c r="H38" s="566"/>
      <c r="I38" s="566"/>
      <c r="J38" s="566"/>
      <c r="K38" s="566"/>
      <c r="L38" s="566"/>
      <c r="M38" s="566"/>
      <c r="N38" s="566"/>
      <c r="O38" s="566"/>
      <c r="P38" s="566"/>
      <c r="Q38" s="566"/>
      <c r="R38" s="567"/>
    </row>
    <row r="39" spans="1:18" s="7" customFormat="1" ht="13.5" customHeight="1">
      <c r="A39" s="178" t="s">
        <v>225</v>
      </c>
      <c r="B39" s="286">
        <f t="shared" si="0"/>
        <v>2839</v>
      </c>
      <c r="C39" s="184">
        <v>1721</v>
      </c>
      <c r="D39" s="169">
        <f t="shared" si="1"/>
        <v>0.6061993659739345</v>
      </c>
      <c r="E39" s="191" t="s">
        <v>343</v>
      </c>
      <c r="F39" s="184">
        <v>665</v>
      </c>
      <c r="G39" s="169">
        <f t="shared" si="2"/>
        <v>0.23423740753786546</v>
      </c>
      <c r="H39" s="195" t="s">
        <v>343</v>
      </c>
      <c r="I39" s="316">
        <f>(C39+F39)/B39</f>
        <v>0.8404367735117999</v>
      </c>
      <c r="J39" s="184">
        <v>220</v>
      </c>
      <c r="K39" s="169">
        <f t="shared" si="3"/>
        <v>0.07749207467418105</v>
      </c>
      <c r="L39" s="195" t="s">
        <v>343</v>
      </c>
      <c r="M39" s="190">
        <v>103</v>
      </c>
      <c r="N39" s="169">
        <f t="shared" si="4"/>
        <v>0.03628038041563931</v>
      </c>
      <c r="O39" s="191" t="s">
        <v>343</v>
      </c>
      <c r="P39" s="184">
        <v>130</v>
      </c>
      <c r="Q39" s="169">
        <f>P39/B39</f>
        <v>0.04579077139837971</v>
      </c>
      <c r="R39" s="173" t="s">
        <v>343</v>
      </c>
    </row>
    <row r="40" spans="1:18" s="7" customFormat="1" ht="13.5" customHeight="1">
      <c r="A40" s="178" t="s">
        <v>226</v>
      </c>
      <c r="B40" s="565" t="s">
        <v>51</v>
      </c>
      <c r="C40" s="566"/>
      <c r="D40" s="566"/>
      <c r="E40" s="566"/>
      <c r="F40" s="566"/>
      <c r="G40" s="566"/>
      <c r="H40" s="566"/>
      <c r="I40" s="566"/>
      <c r="J40" s="566"/>
      <c r="K40" s="566"/>
      <c r="L40" s="566"/>
      <c r="M40" s="566"/>
      <c r="N40" s="566"/>
      <c r="O40" s="566"/>
      <c r="P40" s="566"/>
      <c r="Q40" s="566"/>
      <c r="R40" s="567"/>
    </row>
    <row r="41" spans="1:18" s="7" customFormat="1" ht="13.5" customHeight="1">
      <c r="A41" s="178" t="s">
        <v>227</v>
      </c>
      <c r="B41" s="286">
        <f t="shared" si="0"/>
        <v>13149</v>
      </c>
      <c r="C41" s="190">
        <v>7956</v>
      </c>
      <c r="D41" s="169">
        <f t="shared" si="1"/>
        <v>0.6050650239561944</v>
      </c>
      <c r="E41" s="191">
        <v>0.84</v>
      </c>
      <c r="F41" s="184">
        <v>2923</v>
      </c>
      <c r="G41" s="169">
        <f t="shared" si="2"/>
        <v>0.22229827363297588</v>
      </c>
      <c r="H41" s="195">
        <v>0.884</v>
      </c>
      <c r="I41" s="316">
        <f>(C41+F41)/B41</f>
        <v>0.8273632975891703</v>
      </c>
      <c r="J41" s="184">
        <v>1126</v>
      </c>
      <c r="K41" s="169">
        <f t="shared" si="3"/>
        <v>0.08563388850863184</v>
      </c>
      <c r="L41" s="195">
        <v>0.86</v>
      </c>
      <c r="M41" s="190">
        <v>481</v>
      </c>
      <c r="N41" s="169">
        <f t="shared" si="4"/>
        <v>0.03658072857251502</v>
      </c>
      <c r="O41" s="191">
        <v>0.902</v>
      </c>
      <c r="P41" s="184">
        <v>663</v>
      </c>
      <c r="Q41" s="169">
        <f>P41/B41</f>
        <v>0.05042208532968286</v>
      </c>
      <c r="R41" s="173">
        <v>0.959</v>
      </c>
    </row>
    <row r="42" spans="1:18" s="7" customFormat="1" ht="13.5" customHeight="1">
      <c r="A42" s="178" t="s">
        <v>228</v>
      </c>
      <c r="B42" s="286">
        <f t="shared" si="0"/>
        <v>17458</v>
      </c>
      <c r="C42" s="190">
        <v>10880</v>
      </c>
      <c r="D42" s="169">
        <f t="shared" si="1"/>
        <v>0.6232099896895407</v>
      </c>
      <c r="E42" s="191">
        <v>0.8367</v>
      </c>
      <c r="F42" s="184">
        <v>3784</v>
      </c>
      <c r="G42" s="169">
        <f t="shared" si="2"/>
        <v>0.21674876847290642</v>
      </c>
      <c r="H42" s="195">
        <v>0.8798</v>
      </c>
      <c r="I42" s="198">
        <f>(C42+F42)/B42</f>
        <v>0.839958758162447</v>
      </c>
      <c r="J42" s="184">
        <v>1498</v>
      </c>
      <c r="K42" s="169">
        <f t="shared" si="3"/>
        <v>0.08580593424218123</v>
      </c>
      <c r="L42" s="195">
        <v>0.8588</v>
      </c>
      <c r="M42" s="190">
        <v>585</v>
      </c>
      <c r="N42" s="169">
        <f t="shared" si="4"/>
        <v>0.03350899301179975</v>
      </c>
      <c r="O42" s="191">
        <v>0.8963</v>
      </c>
      <c r="P42" s="184">
        <v>711</v>
      </c>
      <c r="Q42" s="169">
        <f>P42/B42</f>
        <v>0.040726314583572</v>
      </c>
      <c r="R42" s="173">
        <v>0.9331</v>
      </c>
    </row>
    <row r="43" spans="1:18" s="7" customFormat="1" ht="13.5" customHeight="1">
      <c r="A43" s="178" t="s">
        <v>172</v>
      </c>
      <c r="B43" s="286"/>
      <c r="C43" s="190" t="s">
        <v>320</v>
      </c>
      <c r="D43" s="169"/>
      <c r="E43" s="191" t="s">
        <v>320</v>
      </c>
      <c r="F43" s="184" t="s">
        <v>320</v>
      </c>
      <c r="G43" s="169"/>
      <c r="H43" s="195" t="s">
        <v>320</v>
      </c>
      <c r="I43" s="198"/>
      <c r="J43" s="184" t="s">
        <v>320</v>
      </c>
      <c r="K43" s="169"/>
      <c r="L43" s="195" t="s">
        <v>320</v>
      </c>
      <c r="M43" s="190" t="s">
        <v>320</v>
      </c>
      <c r="N43" s="169"/>
      <c r="O43" s="191" t="s">
        <v>320</v>
      </c>
      <c r="P43" s="184" t="s">
        <v>320</v>
      </c>
      <c r="Q43" s="169"/>
      <c r="R43" s="173" t="s">
        <v>320</v>
      </c>
    </row>
    <row r="44" spans="1:18" s="7" customFormat="1" ht="13.5" customHeight="1">
      <c r="A44" s="178" t="s">
        <v>173</v>
      </c>
      <c r="B44" s="286">
        <f t="shared" si="0"/>
        <v>6143</v>
      </c>
      <c r="C44" s="190">
        <v>2565</v>
      </c>
      <c r="D44" s="169">
        <f>C44/B44</f>
        <v>0.41754842910629986</v>
      </c>
      <c r="E44" s="191">
        <v>0.85</v>
      </c>
      <c r="F44" s="184">
        <v>1508</v>
      </c>
      <c r="G44" s="169">
        <f>F44/B44</f>
        <v>0.2454826631938792</v>
      </c>
      <c r="H44" s="195">
        <v>0.908</v>
      </c>
      <c r="I44" s="316">
        <f>(C44+F44)/B44</f>
        <v>0.6630310923001791</v>
      </c>
      <c r="J44" s="184">
        <v>863</v>
      </c>
      <c r="K44" s="169">
        <f>J44/B44</f>
        <v>0.1404851049975582</v>
      </c>
      <c r="L44" s="195">
        <v>0.908</v>
      </c>
      <c r="M44" s="190">
        <v>437</v>
      </c>
      <c r="N44" s="169">
        <f>M44/B44</f>
        <v>0.07113788051440664</v>
      </c>
      <c r="O44" s="191">
        <v>0.902</v>
      </c>
      <c r="P44" s="184">
        <v>770</v>
      </c>
      <c r="Q44" s="169">
        <f>P44/B44</f>
        <v>0.1253459221878561</v>
      </c>
      <c r="R44" s="173">
        <v>0.93</v>
      </c>
    </row>
    <row r="45" spans="1:18" s="7" customFormat="1" ht="13.5" customHeight="1">
      <c r="A45" s="178" t="s">
        <v>229</v>
      </c>
      <c r="B45" s="286">
        <f t="shared" si="0"/>
        <v>8021</v>
      </c>
      <c r="C45" s="190">
        <v>2919</v>
      </c>
      <c r="D45" s="169">
        <f>C45/B45</f>
        <v>0.36391971075925694</v>
      </c>
      <c r="E45" s="191">
        <v>0.9055</v>
      </c>
      <c r="F45" s="184">
        <v>2879</v>
      </c>
      <c r="G45" s="169">
        <f t="shared" si="2"/>
        <v>0.3589328013963346</v>
      </c>
      <c r="H45" s="195">
        <v>0.9076</v>
      </c>
      <c r="I45" s="316">
        <f>(C45+F45)/B45</f>
        <v>0.7228525121555915</v>
      </c>
      <c r="J45" s="184">
        <v>1210</v>
      </c>
      <c r="K45" s="169">
        <f t="shared" si="3"/>
        <v>0.15085400822840045</v>
      </c>
      <c r="L45" s="195">
        <v>0.919</v>
      </c>
      <c r="M45" s="190">
        <v>499</v>
      </c>
      <c r="N45" s="169">
        <f t="shared" si="4"/>
        <v>0.06221169430245605</v>
      </c>
      <c r="O45" s="191">
        <v>0.8995</v>
      </c>
      <c r="P45" s="184">
        <v>514</v>
      </c>
      <c r="Q45" s="169">
        <f>P45/B45</f>
        <v>0.06408178531355192</v>
      </c>
      <c r="R45" s="173">
        <v>0.9478</v>
      </c>
    </row>
    <row r="46" spans="1:18" s="7" customFormat="1" ht="13.5" customHeight="1">
      <c r="A46" s="178" t="s">
        <v>230</v>
      </c>
      <c r="B46" s="286">
        <f t="shared" si="0"/>
        <v>10247</v>
      </c>
      <c r="C46" s="190">
        <v>4703</v>
      </c>
      <c r="D46" s="169">
        <f>C46/B46</f>
        <v>0.45896359910217627</v>
      </c>
      <c r="E46" s="191">
        <v>0.823</v>
      </c>
      <c r="F46" s="184">
        <v>2786</v>
      </c>
      <c r="G46" s="169">
        <f t="shared" si="2"/>
        <v>0.27188445398653266</v>
      </c>
      <c r="H46" s="195">
        <v>0.895</v>
      </c>
      <c r="I46" s="198">
        <f>(C46+F46)/B46</f>
        <v>0.7308480530887089</v>
      </c>
      <c r="J46" s="184">
        <v>1289</v>
      </c>
      <c r="K46" s="169">
        <f t="shared" si="3"/>
        <v>0.12579291499951206</v>
      </c>
      <c r="L46" s="195">
        <v>0.888</v>
      </c>
      <c r="M46" s="190">
        <v>564</v>
      </c>
      <c r="N46" s="169">
        <f t="shared" si="4"/>
        <v>0.05504049965843662</v>
      </c>
      <c r="O46" s="191">
        <v>0.925</v>
      </c>
      <c r="P46" s="184">
        <v>905</v>
      </c>
      <c r="Q46" s="169">
        <f>P46/B46</f>
        <v>0.08831853225334244</v>
      </c>
      <c r="R46" s="409">
        <v>0.943</v>
      </c>
    </row>
    <row r="47" spans="1:18" s="7" customFormat="1" ht="13.5" customHeight="1" thickBot="1">
      <c r="A47" s="179" t="s">
        <v>174</v>
      </c>
      <c r="B47" s="449"/>
      <c r="C47" s="450" t="s">
        <v>320</v>
      </c>
      <c r="D47" s="451"/>
      <c r="E47" s="452" t="s">
        <v>320</v>
      </c>
      <c r="F47" s="453" t="s">
        <v>320</v>
      </c>
      <c r="G47" s="451"/>
      <c r="H47" s="454" t="s">
        <v>320</v>
      </c>
      <c r="I47" s="455"/>
      <c r="J47" s="453" t="s">
        <v>320</v>
      </c>
      <c r="K47" s="451"/>
      <c r="L47" s="454" t="s">
        <v>320</v>
      </c>
      <c r="M47" s="450" t="s">
        <v>320</v>
      </c>
      <c r="N47" s="451"/>
      <c r="O47" s="452" t="s">
        <v>320</v>
      </c>
      <c r="P47" s="453" t="s">
        <v>320</v>
      </c>
      <c r="Q47" s="451"/>
      <c r="R47" s="452" t="s">
        <v>320</v>
      </c>
    </row>
    <row r="48" spans="1:18" ht="17.25" customHeight="1" thickBot="1">
      <c r="A48" s="180" t="s">
        <v>163</v>
      </c>
      <c r="B48" s="294">
        <f>'保険証発行状況'!O50</f>
        <v>1484179</v>
      </c>
      <c r="C48" s="192">
        <f>SUM(C6:C47)</f>
        <v>280252</v>
      </c>
      <c r="D48" s="181">
        <f>C48/B48</f>
        <v>0.1888262803880125</v>
      </c>
      <c r="E48" s="193">
        <f>AVERAGE(E6:E47)</f>
        <v>0.8108214285714286</v>
      </c>
      <c r="F48" s="187">
        <f>SUM(F6:F47)</f>
        <v>111696</v>
      </c>
      <c r="G48" s="181">
        <f t="shared" si="2"/>
        <v>0.07525776877317358</v>
      </c>
      <c r="H48" s="196">
        <f>AVERAGE(H6:H47)</f>
        <v>0.8604214285714284</v>
      </c>
      <c r="I48" s="199">
        <f>(C48+F48)/B48</f>
        <v>0.2640840491611861</v>
      </c>
      <c r="J48" s="197">
        <f>SUM(J6:J47)</f>
        <v>52494</v>
      </c>
      <c r="K48" s="181">
        <f t="shared" si="3"/>
        <v>0.03536904915107949</v>
      </c>
      <c r="L48" s="196">
        <f>AVERAGE(L6:L47)</f>
        <v>0.8484642857142858</v>
      </c>
      <c r="M48" s="200">
        <f>SUM(M6:M47)</f>
        <v>24706</v>
      </c>
      <c r="N48" s="181">
        <f t="shared" si="4"/>
        <v>0.016646240109851978</v>
      </c>
      <c r="O48" s="193">
        <f>AVERAGE(O6:O47)</f>
        <v>0.8663428571428572</v>
      </c>
      <c r="P48" s="187">
        <f>SUM(P6:P47)</f>
        <v>41893</v>
      </c>
      <c r="Q48" s="181">
        <f>P48/B48</f>
        <v>0.02822637970217878</v>
      </c>
      <c r="R48" s="182">
        <f>AVERAGE(R6:R47)</f>
        <v>0.9253357142857144</v>
      </c>
    </row>
    <row r="49" spans="1:17" ht="15.75" customHeight="1">
      <c r="A49" s="10"/>
      <c r="B49" s="5"/>
      <c r="C49" s="5"/>
      <c r="D49" s="5"/>
      <c r="E49" s="5"/>
      <c r="F49" s="5"/>
      <c r="G49" s="5"/>
      <c r="H49" s="5"/>
      <c r="I49" s="7"/>
      <c r="J49" s="29"/>
      <c r="K49" s="29"/>
      <c r="L49" s="29"/>
      <c r="M49" s="30"/>
      <c r="N49" s="29"/>
      <c r="O49" s="29"/>
      <c r="P49" s="29"/>
      <c r="Q49" s="30"/>
    </row>
    <row r="50" spans="3:5" ht="13.5">
      <c r="C50" s="560"/>
      <c r="D50" s="561"/>
      <c r="E50" s="561"/>
    </row>
  </sheetData>
  <sheetProtection/>
  <mergeCells count="19">
    <mergeCell ref="B25:R25"/>
    <mergeCell ref="A3:A4"/>
    <mergeCell ref="F3:H3"/>
    <mergeCell ref="J3:L3"/>
    <mergeCell ref="M3:O3"/>
    <mergeCell ref="I3:I4"/>
    <mergeCell ref="D1:P1"/>
    <mergeCell ref="F2:K2"/>
    <mergeCell ref="C3:E3"/>
    <mergeCell ref="B19:R19"/>
    <mergeCell ref="P3:R3"/>
    <mergeCell ref="B6:R6"/>
    <mergeCell ref="C50:E50"/>
    <mergeCell ref="B30:R30"/>
    <mergeCell ref="B40:R40"/>
    <mergeCell ref="B38:R38"/>
    <mergeCell ref="B36:R36"/>
    <mergeCell ref="B35:R35"/>
    <mergeCell ref="B33:R33"/>
  </mergeCells>
  <printOptions/>
  <pageMargins left="0.4724409448818898" right="0.1968503937007874" top="0.5905511811023623" bottom="0.2755905511811024" header="0.4330708661417323" footer="0.1968503937007874"/>
  <pageSetup horizontalDpi="300" verticalDpi="300" orientation="landscape" paperSize="9" scale="8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CX53"/>
  <sheetViews>
    <sheetView zoomScalePageLayoutView="0" workbookViewId="0" topLeftCell="A1">
      <pane xSplit="1" ySplit="4" topLeftCell="B37" activePane="bottomRight" state="frozen"/>
      <selection pane="topLeft" activeCell="A1" sqref="A1"/>
      <selection pane="topRight" activeCell="C1" sqref="C1"/>
      <selection pane="bottomLeft" activeCell="A5" sqref="A5"/>
      <selection pane="bottomRight" activeCell="M43" sqref="M43"/>
    </sheetView>
  </sheetViews>
  <sheetFormatPr defaultColWidth="9.00390625" defaultRowHeight="13.5"/>
  <cols>
    <col min="1" max="1" width="13.125" style="1" customWidth="1"/>
    <col min="2" max="2" width="8.00390625" style="0" customWidth="1"/>
    <col min="3" max="3" width="9.125" style="0" customWidth="1"/>
    <col min="4" max="4" width="7.125" style="0" customWidth="1"/>
    <col min="5" max="5" width="7.50390625" style="0" customWidth="1"/>
    <col min="6" max="13" width="8.625" style="0" customWidth="1"/>
  </cols>
  <sheetData>
    <row r="1" spans="2:4" ht="21">
      <c r="B1" s="6" t="s">
        <v>360</v>
      </c>
      <c r="C1" s="6"/>
      <c r="D1" s="6"/>
    </row>
    <row r="2" spans="7:13" ht="14.25" thickBot="1">
      <c r="G2" s="588" t="s">
        <v>55</v>
      </c>
      <c r="H2" s="588"/>
      <c r="I2" s="588"/>
      <c r="J2" s="7"/>
      <c r="K2" s="7"/>
      <c r="L2" s="7"/>
      <c r="M2" s="7"/>
    </row>
    <row r="3" spans="1:13" ht="21.75" customHeight="1">
      <c r="A3" s="549"/>
      <c r="B3" s="589" t="s">
        <v>355</v>
      </c>
      <c r="C3" s="590"/>
      <c r="D3" s="590"/>
      <c r="E3" s="591"/>
      <c r="F3" s="585" t="s">
        <v>292</v>
      </c>
      <c r="G3" s="586"/>
      <c r="H3" s="586"/>
      <c r="I3" s="586"/>
      <c r="J3" s="586"/>
      <c r="K3" s="586"/>
      <c r="L3" s="586"/>
      <c r="M3" s="587"/>
    </row>
    <row r="4" spans="1:13" ht="30" customHeight="1" thickBot="1">
      <c r="A4" s="584"/>
      <c r="B4" s="529" t="s">
        <v>359</v>
      </c>
      <c r="C4" s="513" t="s">
        <v>357</v>
      </c>
      <c r="D4" s="530" t="s">
        <v>358</v>
      </c>
      <c r="E4" s="49" t="s">
        <v>356</v>
      </c>
      <c r="F4" s="47" t="s">
        <v>396</v>
      </c>
      <c r="G4" s="45" t="s">
        <v>397</v>
      </c>
      <c r="H4" s="45" t="s">
        <v>398</v>
      </c>
      <c r="I4" s="45" t="s">
        <v>399</v>
      </c>
      <c r="J4" s="46" t="s">
        <v>400</v>
      </c>
      <c r="K4" s="50" t="s">
        <v>401</v>
      </c>
      <c r="L4" s="50" t="s">
        <v>402</v>
      </c>
      <c r="M4" s="51" t="s">
        <v>387</v>
      </c>
    </row>
    <row r="5" spans="1:14" s="7" customFormat="1" ht="18" customHeight="1">
      <c r="A5" s="338" t="s">
        <v>244</v>
      </c>
      <c r="B5" s="339">
        <v>0</v>
      </c>
      <c r="C5" s="237">
        <v>55789</v>
      </c>
      <c r="D5" s="515">
        <v>21876</v>
      </c>
      <c r="E5" s="514">
        <f>D5/C5</f>
        <v>0.39212031045546614</v>
      </c>
      <c r="F5" s="340">
        <v>0.839</v>
      </c>
      <c r="G5" s="341">
        <v>0.8274</v>
      </c>
      <c r="H5" s="341">
        <v>0.8243</v>
      </c>
      <c r="I5" s="341">
        <v>0.8291</v>
      </c>
      <c r="J5" s="341">
        <v>0.8309</v>
      </c>
      <c r="K5" s="342">
        <v>0.8266</v>
      </c>
      <c r="L5" s="498">
        <v>0.8377</v>
      </c>
      <c r="M5" s="343" t="s">
        <v>291</v>
      </c>
      <c r="N5" s="9"/>
    </row>
    <row r="6" spans="1:14" s="7" customFormat="1" ht="18" customHeight="1">
      <c r="A6" s="266" t="s">
        <v>177</v>
      </c>
      <c r="B6" s="267">
        <v>0</v>
      </c>
      <c r="C6" s="237">
        <v>4017</v>
      </c>
      <c r="D6" s="516">
        <v>0</v>
      </c>
      <c r="E6" s="514">
        <f aca="true" t="shared" si="0" ref="E6:E48">D6/C6</f>
        <v>0</v>
      </c>
      <c r="F6" s="269">
        <v>0.8331</v>
      </c>
      <c r="G6" s="270">
        <v>0.8342</v>
      </c>
      <c r="H6" s="270">
        <v>0.8333</v>
      </c>
      <c r="I6" s="270">
        <v>0.8213</v>
      </c>
      <c r="J6" s="270">
        <v>0.8166</v>
      </c>
      <c r="K6" s="271">
        <v>0.8189</v>
      </c>
      <c r="L6" s="499" t="s">
        <v>291</v>
      </c>
      <c r="M6" s="289" t="s">
        <v>291</v>
      </c>
      <c r="N6" s="9"/>
    </row>
    <row r="7" spans="1:14" s="7" customFormat="1" ht="18" customHeight="1">
      <c r="A7" s="266" t="s">
        <v>178</v>
      </c>
      <c r="B7" s="267">
        <v>610</v>
      </c>
      <c r="C7" s="249">
        <v>792</v>
      </c>
      <c r="D7" s="516">
        <v>322</v>
      </c>
      <c r="E7" s="514">
        <f t="shared" si="0"/>
        <v>0.4065656565656566</v>
      </c>
      <c r="F7" s="269">
        <v>0.8589</v>
      </c>
      <c r="G7" s="270">
        <v>0.8535</v>
      </c>
      <c r="H7" s="270">
        <v>0.8463</v>
      </c>
      <c r="I7" s="270">
        <v>0.8448</v>
      </c>
      <c r="J7" s="270">
        <v>0.8359</v>
      </c>
      <c r="K7" s="288">
        <v>0.8332</v>
      </c>
      <c r="L7" s="499" t="s">
        <v>291</v>
      </c>
      <c r="M7" s="289" t="s">
        <v>291</v>
      </c>
      <c r="N7" s="9"/>
    </row>
    <row r="8" spans="1:14" s="7" customFormat="1" ht="18" customHeight="1">
      <c r="A8" s="266" t="s">
        <v>164</v>
      </c>
      <c r="B8" s="267">
        <v>34</v>
      </c>
      <c r="C8" s="249">
        <v>93</v>
      </c>
      <c r="D8" s="517">
        <v>32</v>
      </c>
      <c r="E8" s="514">
        <f t="shared" si="0"/>
        <v>0.34408602150537637</v>
      </c>
      <c r="F8" s="269">
        <v>0.9518</v>
      </c>
      <c r="G8" s="270">
        <v>0.9491</v>
      </c>
      <c r="H8" s="270">
        <v>0.953</v>
      </c>
      <c r="I8" s="287">
        <v>0.9546</v>
      </c>
      <c r="J8" s="287">
        <v>0.9554</v>
      </c>
      <c r="K8" s="288">
        <v>0.9626</v>
      </c>
      <c r="L8" s="288">
        <v>0.96</v>
      </c>
      <c r="M8" s="289" t="s">
        <v>291</v>
      </c>
      <c r="N8" s="9"/>
    </row>
    <row r="9" spans="1:14" s="7" customFormat="1" ht="18" customHeight="1">
      <c r="A9" s="266" t="s">
        <v>166</v>
      </c>
      <c r="B9" s="267">
        <v>166</v>
      </c>
      <c r="C9" s="249">
        <v>139</v>
      </c>
      <c r="D9" s="516">
        <v>26</v>
      </c>
      <c r="E9" s="514">
        <f t="shared" si="0"/>
        <v>0.18705035971223022</v>
      </c>
      <c r="F9" s="269">
        <v>0.8967</v>
      </c>
      <c r="G9" s="270">
        <v>0.8996</v>
      </c>
      <c r="H9" s="270">
        <v>0.8903</v>
      </c>
      <c r="I9" s="270">
        <v>0.8912</v>
      </c>
      <c r="J9" s="270">
        <v>0.8885</v>
      </c>
      <c r="K9" s="271">
        <v>0.8951</v>
      </c>
      <c r="L9" s="271">
        <v>0.904</v>
      </c>
      <c r="M9" s="272">
        <v>0.913</v>
      </c>
      <c r="N9" s="9"/>
    </row>
    <row r="10" spans="1:14" s="7" customFormat="1" ht="18" customHeight="1">
      <c r="A10" s="266" t="s">
        <v>179</v>
      </c>
      <c r="B10" s="267">
        <v>0</v>
      </c>
      <c r="C10" s="249">
        <v>380</v>
      </c>
      <c r="D10" s="516">
        <v>0</v>
      </c>
      <c r="E10" s="514">
        <f t="shared" si="0"/>
        <v>0</v>
      </c>
      <c r="F10" s="269">
        <v>0.8719</v>
      </c>
      <c r="G10" s="270">
        <v>0.8859</v>
      </c>
      <c r="H10" s="270">
        <v>0.8907</v>
      </c>
      <c r="I10" s="270">
        <v>0.9053</v>
      </c>
      <c r="J10" s="270">
        <v>0.8725</v>
      </c>
      <c r="K10" s="271">
        <v>0.8777</v>
      </c>
      <c r="L10" s="271">
        <v>0.8808</v>
      </c>
      <c r="M10" s="272">
        <v>0.8934</v>
      </c>
      <c r="N10" s="9"/>
    </row>
    <row r="11" spans="1:14" s="7" customFormat="1" ht="18" customHeight="1">
      <c r="A11" s="266" t="s">
        <v>180</v>
      </c>
      <c r="B11" s="295">
        <v>0</v>
      </c>
      <c r="C11" s="249">
        <v>5809</v>
      </c>
      <c r="D11" s="516">
        <v>0</v>
      </c>
      <c r="E11" s="514">
        <f t="shared" si="0"/>
        <v>0</v>
      </c>
      <c r="F11" s="269">
        <v>0.8852</v>
      </c>
      <c r="G11" s="270">
        <v>0.9012</v>
      </c>
      <c r="H11" s="270">
        <v>0.9007</v>
      </c>
      <c r="I11" s="270">
        <v>0.8994</v>
      </c>
      <c r="J11" s="287">
        <v>0.8989</v>
      </c>
      <c r="K11" s="288">
        <v>0.9018</v>
      </c>
      <c r="L11" s="499" t="s">
        <v>291</v>
      </c>
      <c r="M11" s="289" t="s">
        <v>291</v>
      </c>
      <c r="N11" s="9"/>
    </row>
    <row r="12" spans="1:14" s="7" customFormat="1" ht="18" customHeight="1">
      <c r="A12" s="266" t="s">
        <v>167</v>
      </c>
      <c r="B12" s="295">
        <v>244</v>
      </c>
      <c r="C12" s="249">
        <v>242</v>
      </c>
      <c r="D12" s="516"/>
      <c r="E12" s="514">
        <f t="shared" si="0"/>
        <v>0</v>
      </c>
      <c r="F12" s="269">
        <v>0.9222</v>
      </c>
      <c r="G12" s="270">
        <v>0.9286</v>
      </c>
      <c r="H12" s="270">
        <v>0.9304</v>
      </c>
      <c r="I12" s="287">
        <v>0.9344</v>
      </c>
      <c r="J12" s="287">
        <v>0.9248</v>
      </c>
      <c r="K12" s="288">
        <v>0.9349</v>
      </c>
      <c r="L12" s="499" t="s">
        <v>291</v>
      </c>
      <c r="M12" s="289" t="s">
        <v>291</v>
      </c>
      <c r="N12" s="9"/>
    </row>
    <row r="13" spans="1:14" s="7" customFormat="1" ht="18" customHeight="1">
      <c r="A13" s="266" t="s">
        <v>181</v>
      </c>
      <c r="B13" s="267">
        <v>0</v>
      </c>
      <c r="C13" s="249">
        <v>3711</v>
      </c>
      <c r="D13" s="517">
        <v>0</v>
      </c>
      <c r="E13" s="514">
        <f t="shared" si="0"/>
        <v>0</v>
      </c>
      <c r="F13" s="269">
        <v>0.872</v>
      </c>
      <c r="G13" s="270">
        <v>0.8557</v>
      </c>
      <c r="H13" s="270">
        <v>0.8567</v>
      </c>
      <c r="I13" s="287">
        <v>0.8524</v>
      </c>
      <c r="J13" s="287">
        <v>0.8564</v>
      </c>
      <c r="K13" s="288">
        <v>0.8585</v>
      </c>
      <c r="L13" s="499" t="s">
        <v>291</v>
      </c>
      <c r="M13" s="289">
        <v>0.8646</v>
      </c>
      <c r="N13" s="9"/>
    </row>
    <row r="14" spans="1:14" s="7" customFormat="1" ht="18" customHeight="1">
      <c r="A14" s="266" t="s">
        <v>182</v>
      </c>
      <c r="B14" s="295">
        <v>285</v>
      </c>
      <c r="C14" s="249">
        <v>417</v>
      </c>
      <c r="D14" s="516">
        <v>209</v>
      </c>
      <c r="E14" s="514">
        <f t="shared" si="0"/>
        <v>0.5011990407673861</v>
      </c>
      <c r="F14" s="269">
        <v>0.8502</v>
      </c>
      <c r="G14" s="270">
        <v>0.8458</v>
      </c>
      <c r="H14" s="270">
        <v>0.8402</v>
      </c>
      <c r="I14" s="270">
        <v>0.8413</v>
      </c>
      <c r="J14" s="287">
        <v>0.8395</v>
      </c>
      <c r="K14" s="288">
        <v>0.8415</v>
      </c>
      <c r="L14" s="288">
        <v>0.8552</v>
      </c>
      <c r="M14" s="300">
        <v>0.8776</v>
      </c>
      <c r="N14" s="9"/>
    </row>
    <row r="15" spans="1:14" s="7" customFormat="1" ht="18" customHeight="1">
      <c r="A15" s="266" t="s">
        <v>208</v>
      </c>
      <c r="B15" s="267">
        <v>0</v>
      </c>
      <c r="C15" s="249">
        <v>1625</v>
      </c>
      <c r="D15" s="516">
        <v>0</v>
      </c>
      <c r="E15" s="514">
        <f t="shared" si="0"/>
        <v>0</v>
      </c>
      <c r="F15" s="269">
        <v>0.851</v>
      </c>
      <c r="G15" s="270">
        <v>0.8535</v>
      </c>
      <c r="H15" s="270">
        <v>0.8583</v>
      </c>
      <c r="I15" s="270">
        <v>0.8574</v>
      </c>
      <c r="J15" s="270">
        <v>0.8441</v>
      </c>
      <c r="K15" s="271">
        <v>0.8433</v>
      </c>
      <c r="L15" s="499" t="s">
        <v>291</v>
      </c>
      <c r="M15" s="289">
        <v>0.8517</v>
      </c>
      <c r="N15" s="9"/>
    </row>
    <row r="16" spans="1:14" s="7" customFormat="1" ht="18" customHeight="1">
      <c r="A16" s="266" t="s">
        <v>209</v>
      </c>
      <c r="B16" s="267">
        <v>471</v>
      </c>
      <c r="C16" s="249">
        <v>3856</v>
      </c>
      <c r="D16" s="517">
        <v>1085</v>
      </c>
      <c r="E16" s="514">
        <f t="shared" si="0"/>
        <v>0.28137966804979253</v>
      </c>
      <c r="F16" s="269">
        <v>0.8275</v>
      </c>
      <c r="G16" s="270">
        <v>0.8289</v>
      </c>
      <c r="H16" s="270">
        <v>0.8301</v>
      </c>
      <c r="I16" s="270">
        <v>0.8315</v>
      </c>
      <c r="J16" s="270">
        <v>0.8323</v>
      </c>
      <c r="K16" s="271">
        <v>0.8278</v>
      </c>
      <c r="L16" s="271">
        <v>0.8193</v>
      </c>
      <c r="M16" s="289" t="s">
        <v>291</v>
      </c>
      <c r="N16" s="9"/>
    </row>
    <row r="17" spans="1:14" s="7" customFormat="1" ht="18" customHeight="1">
      <c r="A17" s="266" t="s">
        <v>210</v>
      </c>
      <c r="B17" s="267">
        <v>2891</v>
      </c>
      <c r="C17" s="249">
        <v>2826</v>
      </c>
      <c r="D17" s="516">
        <v>1382</v>
      </c>
      <c r="E17" s="514">
        <f t="shared" si="0"/>
        <v>0.48903043170559096</v>
      </c>
      <c r="F17" s="269">
        <v>0.7349</v>
      </c>
      <c r="G17" s="270">
        <v>0.7203</v>
      </c>
      <c r="H17" s="270">
        <v>0.7265</v>
      </c>
      <c r="I17" s="270">
        <v>0.742</v>
      </c>
      <c r="J17" s="287">
        <v>0.7552</v>
      </c>
      <c r="K17" s="288">
        <v>0.794</v>
      </c>
      <c r="L17" s="499" t="s">
        <v>291</v>
      </c>
      <c r="M17" s="512">
        <v>0.8348</v>
      </c>
      <c r="N17" s="25"/>
    </row>
    <row r="18" spans="1:14" s="7" customFormat="1" ht="18" customHeight="1">
      <c r="A18" s="266" t="s">
        <v>211</v>
      </c>
      <c r="B18" s="320">
        <v>0</v>
      </c>
      <c r="C18" s="249">
        <v>2781</v>
      </c>
      <c r="D18" s="518">
        <v>0</v>
      </c>
      <c r="E18" s="514">
        <f t="shared" si="0"/>
        <v>0</v>
      </c>
      <c r="F18" s="269">
        <v>0.8222</v>
      </c>
      <c r="G18" s="270">
        <v>0.8254</v>
      </c>
      <c r="H18" s="270">
        <v>0.8143</v>
      </c>
      <c r="I18" s="270">
        <v>0.8146</v>
      </c>
      <c r="J18" s="270">
        <v>0.8108</v>
      </c>
      <c r="K18" s="288">
        <v>0.8121</v>
      </c>
      <c r="L18" s="288">
        <v>0.8007</v>
      </c>
      <c r="M18" s="289">
        <v>0.8254</v>
      </c>
      <c r="N18" s="9"/>
    </row>
    <row r="19" spans="1:14" s="28" customFormat="1" ht="18" customHeight="1">
      <c r="A19" s="266" t="s">
        <v>104</v>
      </c>
      <c r="B19" s="267">
        <v>0</v>
      </c>
      <c r="C19" s="249">
        <v>774</v>
      </c>
      <c r="D19" s="517">
        <v>0</v>
      </c>
      <c r="E19" s="514">
        <f t="shared" si="0"/>
        <v>0</v>
      </c>
      <c r="F19" s="269">
        <v>0.8442</v>
      </c>
      <c r="G19" s="270">
        <v>0.8469</v>
      </c>
      <c r="H19" s="270">
        <v>0.8483</v>
      </c>
      <c r="I19" s="270">
        <v>0.8498</v>
      </c>
      <c r="J19" s="270">
        <v>0.8511</v>
      </c>
      <c r="K19" s="271">
        <v>0.8525</v>
      </c>
      <c r="L19" s="499" t="s">
        <v>291</v>
      </c>
      <c r="M19" s="289" t="s">
        <v>291</v>
      </c>
      <c r="N19" s="27"/>
    </row>
    <row r="20" spans="1:14" s="7" customFormat="1" ht="18" customHeight="1">
      <c r="A20" s="266" t="s">
        <v>212</v>
      </c>
      <c r="B20" s="295">
        <v>0</v>
      </c>
      <c r="C20" s="249">
        <v>3446</v>
      </c>
      <c r="D20" s="516">
        <v>0</v>
      </c>
      <c r="E20" s="514">
        <f t="shared" si="0"/>
        <v>0</v>
      </c>
      <c r="F20" s="269">
        <v>0.8401</v>
      </c>
      <c r="G20" s="270">
        <v>0.8471</v>
      </c>
      <c r="H20" s="270">
        <v>0.8161</v>
      </c>
      <c r="I20" s="270">
        <v>0.8174</v>
      </c>
      <c r="J20" s="270">
        <v>0.8188</v>
      </c>
      <c r="K20" s="288">
        <v>0.7851</v>
      </c>
      <c r="L20" s="499" t="s">
        <v>291</v>
      </c>
      <c r="M20" s="289" t="s">
        <v>291</v>
      </c>
      <c r="N20" s="9"/>
    </row>
    <row r="21" spans="1:14" s="7" customFormat="1" ht="18" customHeight="1">
      <c r="A21" s="266" t="s">
        <v>213</v>
      </c>
      <c r="B21" s="267">
        <v>0</v>
      </c>
      <c r="C21" s="249">
        <v>6225</v>
      </c>
      <c r="D21" s="517">
        <v>0</v>
      </c>
      <c r="E21" s="514">
        <f t="shared" si="0"/>
        <v>0</v>
      </c>
      <c r="F21" s="269">
        <v>0.8856</v>
      </c>
      <c r="G21" s="270">
        <v>0.8822</v>
      </c>
      <c r="H21" s="287">
        <v>0.8732</v>
      </c>
      <c r="I21" s="287">
        <v>0.8673</v>
      </c>
      <c r="J21" s="287">
        <v>0.8652</v>
      </c>
      <c r="K21" s="288">
        <v>0.8698</v>
      </c>
      <c r="L21" s="499" t="s">
        <v>291</v>
      </c>
      <c r="M21" s="289" t="s">
        <v>291</v>
      </c>
      <c r="N21" s="9"/>
    </row>
    <row r="22" spans="1:14" s="7" customFormat="1" ht="18" customHeight="1">
      <c r="A22" s="266" t="s">
        <v>214</v>
      </c>
      <c r="B22" s="295">
        <v>548</v>
      </c>
      <c r="C22" s="249">
        <v>548</v>
      </c>
      <c r="D22" s="516">
        <v>0</v>
      </c>
      <c r="E22" s="514">
        <f t="shared" si="0"/>
        <v>0</v>
      </c>
      <c r="F22" s="269">
        <v>0.8592</v>
      </c>
      <c r="G22" s="270">
        <v>0.8586</v>
      </c>
      <c r="H22" s="270">
        <v>0.8541</v>
      </c>
      <c r="I22" s="270">
        <v>0.8475</v>
      </c>
      <c r="J22" s="270">
        <v>0.8494</v>
      </c>
      <c r="K22" s="271">
        <v>0.8623</v>
      </c>
      <c r="L22" s="271">
        <v>0.8712</v>
      </c>
      <c r="M22" s="272">
        <v>0.8884</v>
      </c>
      <c r="N22" s="9"/>
    </row>
    <row r="23" spans="1:14" s="7" customFormat="1" ht="18" customHeight="1">
      <c r="A23" s="266" t="s">
        <v>215</v>
      </c>
      <c r="B23" s="267">
        <v>6241</v>
      </c>
      <c r="C23" s="249">
        <v>10468</v>
      </c>
      <c r="D23" s="517">
        <v>0</v>
      </c>
      <c r="E23" s="514">
        <f t="shared" si="0"/>
        <v>0</v>
      </c>
      <c r="F23" s="269">
        <v>0.8493</v>
      </c>
      <c r="G23" s="270">
        <v>0.8415</v>
      </c>
      <c r="H23" s="270">
        <v>0.8101</v>
      </c>
      <c r="I23" s="270">
        <v>0.8122</v>
      </c>
      <c r="J23" s="270">
        <v>0.8118</v>
      </c>
      <c r="K23" s="271">
        <v>0.802</v>
      </c>
      <c r="L23" s="271">
        <v>0.7925</v>
      </c>
      <c r="M23" s="289" t="s">
        <v>291</v>
      </c>
      <c r="N23" s="9"/>
    </row>
    <row r="24" spans="1:14" s="7" customFormat="1" ht="18" customHeight="1">
      <c r="A24" s="266" t="s">
        <v>216</v>
      </c>
      <c r="B24" s="295">
        <v>0</v>
      </c>
      <c r="C24" s="249">
        <v>634</v>
      </c>
      <c r="D24" s="517">
        <v>0</v>
      </c>
      <c r="E24" s="514">
        <f t="shared" si="0"/>
        <v>0</v>
      </c>
      <c r="F24" s="269">
        <v>0.889</v>
      </c>
      <c r="G24" s="270">
        <v>0.876</v>
      </c>
      <c r="H24" s="270">
        <v>0.884</v>
      </c>
      <c r="I24" s="270">
        <v>0.883</v>
      </c>
      <c r="J24" s="287">
        <v>0.882</v>
      </c>
      <c r="K24" s="288">
        <v>0.866</v>
      </c>
      <c r="L24" s="288">
        <v>0.804</v>
      </c>
      <c r="M24" s="300">
        <v>0.821</v>
      </c>
      <c r="N24" s="9"/>
    </row>
    <row r="25" spans="1:14" s="7" customFormat="1" ht="18" customHeight="1">
      <c r="A25" s="266" t="s">
        <v>217</v>
      </c>
      <c r="B25" s="267">
        <v>1361</v>
      </c>
      <c r="C25" s="249">
        <v>518</v>
      </c>
      <c r="D25" s="517">
        <v>180</v>
      </c>
      <c r="E25" s="514">
        <f t="shared" si="0"/>
        <v>0.3474903474903475</v>
      </c>
      <c r="F25" s="269">
        <v>0.8837</v>
      </c>
      <c r="G25" s="270">
        <v>0.877</v>
      </c>
      <c r="H25" s="270">
        <v>0.8563</v>
      </c>
      <c r="I25" s="270">
        <v>0.8523</v>
      </c>
      <c r="J25" s="270">
        <v>0.8485</v>
      </c>
      <c r="K25" s="271">
        <v>0.8513</v>
      </c>
      <c r="L25" s="499" t="s">
        <v>291</v>
      </c>
      <c r="M25" s="289" t="s">
        <v>291</v>
      </c>
      <c r="N25" s="9"/>
    </row>
    <row r="26" spans="1:14" s="7" customFormat="1" ht="18" customHeight="1">
      <c r="A26" s="266" t="s">
        <v>218</v>
      </c>
      <c r="B26" s="267">
        <v>1052</v>
      </c>
      <c r="C26" s="249">
        <v>1652</v>
      </c>
      <c r="D26" s="517">
        <v>611</v>
      </c>
      <c r="E26" s="514">
        <f t="shared" si="0"/>
        <v>0.3698547215496368</v>
      </c>
      <c r="F26" s="269">
        <v>0.8178</v>
      </c>
      <c r="G26" s="270">
        <v>0.8288</v>
      </c>
      <c r="H26" s="270">
        <v>0.8405</v>
      </c>
      <c r="I26" s="270">
        <v>0.8512</v>
      </c>
      <c r="J26" s="270">
        <v>0.8565</v>
      </c>
      <c r="K26" s="271">
        <v>0.8643</v>
      </c>
      <c r="L26" s="499">
        <v>0.8692</v>
      </c>
      <c r="M26" s="289">
        <v>0.8797</v>
      </c>
      <c r="N26" s="9"/>
    </row>
    <row r="27" spans="1:14" s="7" customFormat="1" ht="18" customHeight="1">
      <c r="A27" s="266" t="s">
        <v>219</v>
      </c>
      <c r="B27" s="267">
        <v>1598</v>
      </c>
      <c r="C27" s="249"/>
      <c r="D27" s="517">
        <v>0</v>
      </c>
      <c r="E27" s="514" t="e">
        <f t="shared" si="0"/>
        <v>#DIV/0!</v>
      </c>
      <c r="F27" s="269">
        <v>0.9035</v>
      </c>
      <c r="G27" s="270">
        <v>0.9087</v>
      </c>
      <c r="H27" s="270">
        <v>0.9163</v>
      </c>
      <c r="I27" s="287">
        <v>0.9167</v>
      </c>
      <c r="J27" s="287">
        <v>0.9137</v>
      </c>
      <c r="K27" s="288">
        <v>0.9138</v>
      </c>
      <c r="L27" s="499" t="s">
        <v>291</v>
      </c>
      <c r="M27" s="289">
        <v>0.9063</v>
      </c>
      <c r="N27" s="9"/>
    </row>
    <row r="28" spans="1:14" s="7" customFormat="1" ht="18" customHeight="1">
      <c r="A28" s="266" t="s">
        <v>280</v>
      </c>
      <c r="B28" s="267">
        <v>962</v>
      </c>
      <c r="C28" s="249">
        <v>687</v>
      </c>
      <c r="D28" s="517">
        <v>150</v>
      </c>
      <c r="E28" s="514">
        <f t="shared" si="0"/>
        <v>0.2183406113537118</v>
      </c>
      <c r="F28" s="269">
        <v>0.8095</v>
      </c>
      <c r="G28" s="270">
        <v>0.8619</v>
      </c>
      <c r="H28" s="270">
        <v>0.8741</v>
      </c>
      <c r="I28" s="287">
        <v>0.8839</v>
      </c>
      <c r="J28" s="287">
        <v>0.8796</v>
      </c>
      <c r="K28" s="288">
        <v>0.8485</v>
      </c>
      <c r="L28" s="288">
        <v>0.8343</v>
      </c>
      <c r="M28" s="300">
        <v>0.8438</v>
      </c>
      <c r="N28" s="9"/>
    </row>
    <row r="29" spans="1:14" s="7" customFormat="1" ht="18" customHeight="1">
      <c r="A29" s="266" t="s">
        <v>220</v>
      </c>
      <c r="B29" s="295">
        <v>150</v>
      </c>
      <c r="C29" s="249">
        <v>511</v>
      </c>
      <c r="D29" s="516">
        <v>54</v>
      </c>
      <c r="E29" s="514">
        <f t="shared" si="0"/>
        <v>0.10567514677103718</v>
      </c>
      <c r="F29" s="269">
        <v>0.8713</v>
      </c>
      <c r="G29" s="270">
        <v>0.8706</v>
      </c>
      <c r="H29" s="270">
        <v>0.8701</v>
      </c>
      <c r="I29" s="287">
        <v>0.8759</v>
      </c>
      <c r="J29" s="287">
        <v>0.866</v>
      </c>
      <c r="K29" s="288">
        <v>0.8631</v>
      </c>
      <c r="L29" s="288">
        <v>0.8576</v>
      </c>
      <c r="M29" s="289" t="s">
        <v>291</v>
      </c>
      <c r="N29" s="9"/>
    </row>
    <row r="30" spans="1:14" s="7" customFormat="1" ht="18" customHeight="1">
      <c r="A30" s="422" t="s">
        <v>221</v>
      </c>
      <c r="B30" s="267"/>
      <c r="C30" s="249">
        <v>1122</v>
      </c>
      <c r="D30" s="516">
        <v>388</v>
      </c>
      <c r="E30" s="514">
        <f t="shared" si="0"/>
        <v>0.34581105169340465</v>
      </c>
      <c r="F30" s="269">
        <v>0.8492</v>
      </c>
      <c r="G30" s="270">
        <v>0.8459</v>
      </c>
      <c r="H30" s="270">
        <v>0.8491</v>
      </c>
      <c r="I30" s="270">
        <v>0.8436</v>
      </c>
      <c r="J30" s="270">
        <v>0.8516</v>
      </c>
      <c r="K30" s="271">
        <v>0.8464</v>
      </c>
      <c r="L30" s="271">
        <v>0.8453</v>
      </c>
      <c r="M30" s="289">
        <v>0.8552</v>
      </c>
      <c r="N30" s="9"/>
    </row>
    <row r="31" spans="1:14" s="7" customFormat="1" ht="18" customHeight="1">
      <c r="A31" s="266" t="s">
        <v>168</v>
      </c>
      <c r="B31" s="267">
        <v>333</v>
      </c>
      <c r="C31" s="249">
        <v>198</v>
      </c>
      <c r="D31" s="517">
        <v>102</v>
      </c>
      <c r="E31" s="514">
        <f t="shared" si="0"/>
        <v>0.5151515151515151</v>
      </c>
      <c r="F31" s="269">
        <v>0.9016</v>
      </c>
      <c r="G31" s="270">
        <v>0.895</v>
      </c>
      <c r="H31" s="270">
        <v>0.8959</v>
      </c>
      <c r="I31" s="270">
        <v>0.8994</v>
      </c>
      <c r="J31" s="270">
        <v>0.8932</v>
      </c>
      <c r="K31" s="271">
        <v>0.8876</v>
      </c>
      <c r="L31" s="271">
        <v>0.869</v>
      </c>
      <c r="M31" s="272">
        <v>0.879</v>
      </c>
      <c r="N31" s="9"/>
    </row>
    <row r="32" spans="1:14" s="7" customFormat="1" ht="18" customHeight="1">
      <c r="A32" s="266" t="s">
        <v>169</v>
      </c>
      <c r="B32" s="295">
        <v>70</v>
      </c>
      <c r="C32" s="249">
        <v>239</v>
      </c>
      <c r="D32" s="516">
        <v>0</v>
      </c>
      <c r="E32" s="514">
        <f t="shared" si="0"/>
        <v>0</v>
      </c>
      <c r="F32" s="269">
        <v>0.9163</v>
      </c>
      <c r="G32" s="287">
        <v>0.915</v>
      </c>
      <c r="H32" s="287">
        <v>0.9201</v>
      </c>
      <c r="I32" s="287">
        <v>0.9246</v>
      </c>
      <c r="J32" s="287">
        <v>0.9095</v>
      </c>
      <c r="K32" s="288">
        <v>0.913</v>
      </c>
      <c r="L32" s="499" t="s">
        <v>291</v>
      </c>
      <c r="M32" s="289" t="s">
        <v>291</v>
      </c>
      <c r="N32" s="9"/>
    </row>
    <row r="33" spans="1:14" s="7" customFormat="1" ht="18" customHeight="1">
      <c r="A33" s="266" t="s">
        <v>170</v>
      </c>
      <c r="B33" s="267">
        <v>48</v>
      </c>
      <c r="C33" s="249">
        <v>29</v>
      </c>
      <c r="D33" s="517">
        <v>11</v>
      </c>
      <c r="E33" s="514">
        <f t="shared" si="0"/>
        <v>0.3793103448275862</v>
      </c>
      <c r="F33" s="269">
        <v>0.9506</v>
      </c>
      <c r="G33" s="287">
        <v>0.9538</v>
      </c>
      <c r="H33" s="287">
        <v>0.9484</v>
      </c>
      <c r="I33" s="287">
        <v>0.9492</v>
      </c>
      <c r="J33" s="287">
        <v>0.9439</v>
      </c>
      <c r="K33" s="288">
        <v>0.9347</v>
      </c>
      <c r="L33" s="288">
        <v>0.9521</v>
      </c>
      <c r="M33" s="300">
        <v>0.9555</v>
      </c>
      <c r="N33" s="9"/>
    </row>
    <row r="34" spans="1:14" s="7" customFormat="1" ht="18" customHeight="1">
      <c r="A34" s="266" t="s">
        <v>222</v>
      </c>
      <c r="B34" s="295">
        <v>794</v>
      </c>
      <c r="C34" s="249">
        <v>895</v>
      </c>
      <c r="D34" s="516">
        <v>199</v>
      </c>
      <c r="E34" s="514">
        <f t="shared" si="0"/>
        <v>0.2223463687150838</v>
      </c>
      <c r="F34" s="269">
        <v>0.9289</v>
      </c>
      <c r="G34" s="270">
        <v>0.9251</v>
      </c>
      <c r="H34" s="270">
        <v>0.9219</v>
      </c>
      <c r="I34" s="270">
        <v>0.9198</v>
      </c>
      <c r="J34" s="270">
        <v>0.9194</v>
      </c>
      <c r="K34" s="271">
        <v>0.9277</v>
      </c>
      <c r="L34" s="499" t="s">
        <v>291</v>
      </c>
      <c r="M34" s="289">
        <v>0.9322</v>
      </c>
      <c r="N34" s="9"/>
    </row>
    <row r="35" spans="1:14" s="7" customFormat="1" ht="18" customHeight="1">
      <c r="A35" s="266" t="s">
        <v>165</v>
      </c>
      <c r="B35" s="295">
        <v>0</v>
      </c>
      <c r="C35" s="249">
        <v>8164</v>
      </c>
      <c r="D35" s="516">
        <v>0</v>
      </c>
      <c r="E35" s="514">
        <f t="shared" si="0"/>
        <v>0</v>
      </c>
      <c r="F35" s="269">
        <v>0.8656</v>
      </c>
      <c r="G35" s="270">
        <v>0.858</v>
      </c>
      <c r="H35" s="270">
        <v>0.8541</v>
      </c>
      <c r="I35" s="270">
        <v>0.8642</v>
      </c>
      <c r="J35" s="270">
        <v>0.8663</v>
      </c>
      <c r="K35" s="271">
        <v>0.8771</v>
      </c>
      <c r="L35" s="499" t="s">
        <v>291</v>
      </c>
      <c r="M35" s="289">
        <v>0.8999</v>
      </c>
      <c r="N35" s="9"/>
    </row>
    <row r="36" spans="1:14" s="7" customFormat="1" ht="18" customHeight="1">
      <c r="A36" s="422" t="s">
        <v>223</v>
      </c>
      <c r="B36" s="267">
        <v>2062</v>
      </c>
      <c r="C36" s="249">
        <v>1084</v>
      </c>
      <c r="D36" s="516">
        <v>0</v>
      </c>
      <c r="E36" s="514">
        <f t="shared" si="0"/>
        <v>0</v>
      </c>
      <c r="F36" s="269">
        <v>0.8772</v>
      </c>
      <c r="G36" s="270">
        <v>0.8761</v>
      </c>
      <c r="H36" s="270">
        <v>0.8788</v>
      </c>
      <c r="I36" s="270">
        <v>0.8838</v>
      </c>
      <c r="J36" s="270">
        <v>0.8818</v>
      </c>
      <c r="K36" s="271">
        <v>0.8952</v>
      </c>
      <c r="L36" s="271">
        <v>0.8959</v>
      </c>
      <c r="M36" s="272">
        <v>0.899</v>
      </c>
      <c r="N36" s="9"/>
    </row>
    <row r="37" spans="1:14" s="7" customFormat="1" ht="18" customHeight="1">
      <c r="A37" s="266" t="s">
        <v>171</v>
      </c>
      <c r="B37" s="320">
        <v>542</v>
      </c>
      <c r="C37" s="249">
        <v>542</v>
      </c>
      <c r="D37" s="516"/>
      <c r="E37" s="514">
        <f t="shared" si="0"/>
        <v>0</v>
      </c>
      <c r="F37" s="269">
        <v>0.89</v>
      </c>
      <c r="G37" s="270">
        <v>0.8962</v>
      </c>
      <c r="H37" s="287">
        <v>0.9008</v>
      </c>
      <c r="I37" s="287">
        <v>0.9057</v>
      </c>
      <c r="J37" s="287">
        <v>0.9098</v>
      </c>
      <c r="K37" s="288">
        <v>0.9093</v>
      </c>
      <c r="L37" s="288">
        <v>0.904</v>
      </c>
      <c r="M37" s="300">
        <v>0.8936</v>
      </c>
      <c r="N37" s="9"/>
    </row>
    <row r="38" spans="1:14" s="7" customFormat="1" ht="18" customHeight="1">
      <c r="A38" s="266" t="s">
        <v>224</v>
      </c>
      <c r="B38" s="267">
        <v>2211</v>
      </c>
      <c r="C38" s="249">
        <v>882</v>
      </c>
      <c r="D38" s="517"/>
      <c r="E38" s="514">
        <f t="shared" si="0"/>
        <v>0</v>
      </c>
      <c r="F38" s="269">
        <v>0.8806</v>
      </c>
      <c r="G38" s="270">
        <v>0.8841</v>
      </c>
      <c r="H38" s="270">
        <v>0.8898</v>
      </c>
      <c r="I38" s="270">
        <v>0.8907</v>
      </c>
      <c r="J38" s="287">
        <v>0.891</v>
      </c>
      <c r="K38" s="288">
        <v>0.8952</v>
      </c>
      <c r="L38" s="499" t="s">
        <v>291</v>
      </c>
      <c r="M38" s="289" t="s">
        <v>291</v>
      </c>
      <c r="N38" s="9"/>
    </row>
    <row r="39" spans="1:14" s="7" customFormat="1" ht="18" customHeight="1">
      <c r="A39" s="266" t="s">
        <v>225</v>
      </c>
      <c r="B39" s="267">
        <v>219</v>
      </c>
      <c r="C39" s="249">
        <v>464</v>
      </c>
      <c r="D39" s="517">
        <v>163</v>
      </c>
      <c r="E39" s="514">
        <f t="shared" si="0"/>
        <v>0.35129310344827586</v>
      </c>
      <c r="F39" s="269">
        <v>0.892</v>
      </c>
      <c r="G39" s="270">
        <v>0.874</v>
      </c>
      <c r="H39" s="270">
        <v>0.851</v>
      </c>
      <c r="I39" s="270">
        <v>0.852</v>
      </c>
      <c r="J39" s="270">
        <v>0.846</v>
      </c>
      <c r="K39" s="271">
        <v>0.833</v>
      </c>
      <c r="L39" s="271">
        <v>0.822</v>
      </c>
      <c r="M39" s="272">
        <v>0.835</v>
      </c>
      <c r="N39" s="9"/>
    </row>
    <row r="40" spans="1:102" s="26" customFormat="1" ht="18" customHeight="1">
      <c r="A40" s="266" t="s">
        <v>226</v>
      </c>
      <c r="B40" s="295">
        <v>0</v>
      </c>
      <c r="C40" s="249">
        <v>839</v>
      </c>
      <c r="D40" s="516">
        <v>0</v>
      </c>
      <c r="E40" s="514">
        <f t="shared" si="0"/>
        <v>0</v>
      </c>
      <c r="F40" s="269">
        <v>0.8845</v>
      </c>
      <c r="G40" s="270">
        <v>0.88</v>
      </c>
      <c r="H40" s="270">
        <v>0.8796</v>
      </c>
      <c r="I40" s="270">
        <v>0.8934</v>
      </c>
      <c r="J40" s="287">
        <v>0.8927</v>
      </c>
      <c r="K40" s="288">
        <v>0.8896</v>
      </c>
      <c r="L40" s="499" t="s">
        <v>291</v>
      </c>
      <c r="M40" s="289">
        <v>0.8538</v>
      </c>
      <c r="N40" s="27"/>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row>
    <row r="41" spans="1:102" s="7" customFormat="1" ht="18" customHeight="1">
      <c r="A41" s="391" t="s">
        <v>227</v>
      </c>
      <c r="B41" s="339">
        <v>453</v>
      </c>
      <c r="C41" s="249">
        <v>960</v>
      </c>
      <c r="D41" s="519">
        <v>90</v>
      </c>
      <c r="E41" s="514">
        <f t="shared" si="0"/>
        <v>0.09375</v>
      </c>
      <c r="F41" s="392">
        <v>0.8854</v>
      </c>
      <c r="G41" s="355">
        <v>0.8838</v>
      </c>
      <c r="H41" s="355">
        <v>0.8919</v>
      </c>
      <c r="I41" s="355">
        <v>0.893</v>
      </c>
      <c r="J41" s="355">
        <v>0.8965</v>
      </c>
      <c r="K41" s="393">
        <v>0.8898</v>
      </c>
      <c r="L41" s="393">
        <v>0.8841</v>
      </c>
      <c r="M41" s="343">
        <v>0.8882</v>
      </c>
      <c r="N41" s="27"/>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row>
    <row r="42" spans="1:102" s="7" customFormat="1" ht="18" customHeight="1">
      <c r="A42" s="266" t="s">
        <v>228</v>
      </c>
      <c r="B42" s="320">
        <v>1193</v>
      </c>
      <c r="C42" s="249">
        <v>781</v>
      </c>
      <c r="D42" s="518">
        <v>760</v>
      </c>
      <c r="E42" s="514">
        <f t="shared" si="0"/>
        <v>0.9731113956466069</v>
      </c>
      <c r="F42" s="269">
        <v>0.9035</v>
      </c>
      <c r="G42" s="270">
        <v>0.8856</v>
      </c>
      <c r="H42" s="270">
        <v>0.8858</v>
      </c>
      <c r="I42" s="270">
        <v>0.8921</v>
      </c>
      <c r="J42" s="270">
        <v>0.8972</v>
      </c>
      <c r="K42" s="271">
        <v>0.9142</v>
      </c>
      <c r="L42" s="271">
        <v>0.9155</v>
      </c>
      <c r="M42" s="289">
        <v>0.916</v>
      </c>
      <c r="N42" s="27"/>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row>
    <row r="43" spans="1:102" s="7" customFormat="1" ht="18" customHeight="1">
      <c r="A43" s="266" t="s">
        <v>172</v>
      </c>
      <c r="B43" s="295">
        <v>123</v>
      </c>
      <c r="C43" s="249">
        <v>109</v>
      </c>
      <c r="D43" s="516">
        <v>109</v>
      </c>
      <c r="E43" s="514">
        <f t="shared" si="0"/>
        <v>1</v>
      </c>
      <c r="F43" s="269">
        <v>0.9425</v>
      </c>
      <c r="G43" s="270">
        <v>0.949</v>
      </c>
      <c r="H43" s="270">
        <v>0.8656</v>
      </c>
      <c r="I43" s="287" t="s">
        <v>320</v>
      </c>
      <c r="J43" s="287">
        <v>0.9214</v>
      </c>
      <c r="K43" s="288">
        <v>0.9199</v>
      </c>
      <c r="L43" s="499" t="s">
        <v>291</v>
      </c>
      <c r="M43" s="289">
        <v>0.905</v>
      </c>
      <c r="N43" s="27"/>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row>
    <row r="44" spans="1:14" s="7" customFormat="1" ht="18" customHeight="1">
      <c r="A44" s="266" t="s">
        <v>173</v>
      </c>
      <c r="B44" s="267">
        <v>729</v>
      </c>
      <c r="C44" s="249">
        <v>299</v>
      </c>
      <c r="D44" s="517">
        <v>82</v>
      </c>
      <c r="E44" s="514">
        <f t="shared" si="0"/>
        <v>0.27424749163879597</v>
      </c>
      <c r="F44" s="269">
        <v>0.9273</v>
      </c>
      <c r="G44" s="270">
        <v>0.9315</v>
      </c>
      <c r="H44" s="270">
        <v>0.9391</v>
      </c>
      <c r="I44" s="270">
        <v>0.9379</v>
      </c>
      <c r="J44" s="270">
        <v>0.933</v>
      </c>
      <c r="K44" s="271">
        <v>0.9243</v>
      </c>
      <c r="L44" s="271">
        <v>0.92</v>
      </c>
      <c r="M44" s="272">
        <v>0.9279</v>
      </c>
      <c r="N44" s="9"/>
    </row>
    <row r="45" spans="1:14" s="7" customFormat="1" ht="18" customHeight="1">
      <c r="A45" s="266" t="s">
        <v>229</v>
      </c>
      <c r="B45" s="267">
        <v>40</v>
      </c>
      <c r="C45" s="249">
        <v>506</v>
      </c>
      <c r="D45" s="517">
        <v>37</v>
      </c>
      <c r="E45" s="514">
        <f t="shared" si="0"/>
        <v>0.07312252964426877</v>
      </c>
      <c r="F45" s="269">
        <v>0.8928</v>
      </c>
      <c r="G45" s="270">
        <v>0.8748</v>
      </c>
      <c r="H45" s="270">
        <v>0.8756</v>
      </c>
      <c r="I45" s="270">
        <v>0.8842</v>
      </c>
      <c r="J45" s="270">
        <v>0.8892</v>
      </c>
      <c r="K45" s="271">
        <v>0.9009</v>
      </c>
      <c r="L45" s="271">
        <v>0.8875</v>
      </c>
      <c r="M45" s="272">
        <v>0.8966</v>
      </c>
      <c r="N45" s="9"/>
    </row>
    <row r="46" spans="1:14" s="7" customFormat="1" ht="18" customHeight="1">
      <c r="A46" s="410" t="s">
        <v>230</v>
      </c>
      <c r="B46" s="411">
        <v>1168</v>
      </c>
      <c r="C46" s="249">
        <v>952</v>
      </c>
      <c r="D46" s="520">
        <v>180</v>
      </c>
      <c r="E46" s="514">
        <f t="shared" si="0"/>
        <v>0.18907563025210083</v>
      </c>
      <c r="F46" s="412">
        <v>0.8544</v>
      </c>
      <c r="G46" s="413">
        <v>0.855</v>
      </c>
      <c r="H46" s="413">
        <v>0.8526</v>
      </c>
      <c r="I46" s="413">
        <v>0.84</v>
      </c>
      <c r="J46" s="413">
        <v>0.851</v>
      </c>
      <c r="K46" s="414">
        <v>0.8855</v>
      </c>
      <c r="L46" s="414">
        <v>0.8911</v>
      </c>
      <c r="M46" s="415">
        <v>0.9201</v>
      </c>
      <c r="N46" s="9"/>
    </row>
    <row r="47" spans="1:14" s="7" customFormat="1" ht="18" customHeight="1" thickBot="1">
      <c r="A47" s="410" t="s">
        <v>174</v>
      </c>
      <c r="B47" s="521">
        <v>307</v>
      </c>
      <c r="C47" s="439">
        <v>304</v>
      </c>
      <c r="D47" s="520">
        <v>144</v>
      </c>
      <c r="E47" s="522">
        <f t="shared" si="0"/>
        <v>0.47368421052631576</v>
      </c>
      <c r="F47" s="412">
        <v>0.8935</v>
      </c>
      <c r="G47" s="413">
        <v>0.9115</v>
      </c>
      <c r="H47" s="413">
        <v>0.9093</v>
      </c>
      <c r="I47" s="413">
        <v>0.9028</v>
      </c>
      <c r="J47" s="413">
        <v>0.8882</v>
      </c>
      <c r="K47" s="414">
        <v>0.909</v>
      </c>
      <c r="L47" s="414">
        <v>0.9006</v>
      </c>
      <c r="M47" s="415">
        <v>0.9382</v>
      </c>
      <c r="N47" s="9"/>
    </row>
    <row r="48" spans="1:14" s="7" customFormat="1" ht="18" customHeight="1" thickBot="1">
      <c r="A48" s="523" t="s">
        <v>248</v>
      </c>
      <c r="B48" s="524">
        <f>SUM(B5:B47)</f>
        <v>26905</v>
      </c>
      <c r="C48" s="257">
        <f>SUM(C5:C47)</f>
        <v>126309</v>
      </c>
      <c r="D48" s="525">
        <f>SUM(D5:D47)</f>
        <v>28192</v>
      </c>
      <c r="E48" s="526">
        <f t="shared" si="0"/>
        <v>0.2231986635948349</v>
      </c>
      <c r="F48" s="527">
        <f aca="true" t="shared" si="1" ref="F48:M48">AVERAGE(F5:F47)</f>
        <v>0.8745511627906978</v>
      </c>
      <c r="G48" s="329">
        <f t="shared" si="1"/>
        <v>0.8744837209302323</v>
      </c>
      <c r="H48" s="329">
        <f t="shared" si="1"/>
        <v>0.8708744186046513</v>
      </c>
      <c r="I48" s="329">
        <f t="shared" si="1"/>
        <v>0.8726880952380951</v>
      </c>
      <c r="J48" s="329">
        <f t="shared" si="1"/>
        <v>0.8717697674418605</v>
      </c>
      <c r="K48" s="528">
        <f t="shared" si="1"/>
        <v>0.8734674418604648</v>
      </c>
      <c r="L48" s="528">
        <f t="shared" si="1"/>
        <v>0.870944</v>
      </c>
      <c r="M48" s="330">
        <f t="shared" si="1"/>
        <v>0.8855321428571431</v>
      </c>
      <c r="N48" s="9"/>
    </row>
    <row r="49" spans="1:13" ht="18.75" customHeight="1">
      <c r="A49" s="583"/>
      <c r="B49" s="583"/>
      <c r="C49" s="583"/>
      <c r="D49" s="583"/>
      <c r="E49" s="583"/>
      <c r="F49" s="583"/>
      <c r="G49" s="583"/>
      <c r="H49" s="583"/>
      <c r="I49" s="583"/>
      <c r="J49" s="583"/>
      <c r="K49" s="583"/>
      <c r="L49" s="583"/>
      <c r="M49" s="583"/>
    </row>
    <row r="50" spans="8:13" ht="13.5">
      <c r="H50" s="7"/>
      <c r="I50" s="7"/>
      <c r="J50" s="7"/>
      <c r="K50" s="7"/>
      <c r="L50" s="7"/>
      <c r="M50" s="7"/>
    </row>
    <row r="51" spans="8:13" ht="13.5">
      <c r="H51" s="7"/>
      <c r="I51" s="7"/>
      <c r="J51" s="7"/>
      <c r="K51" s="7"/>
      <c r="L51" s="7"/>
      <c r="M51" s="7"/>
    </row>
    <row r="52" spans="8:13" ht="13.5">
      <c r="H52" s="7"/>
      <c r="I52" s="7"/>
      <c r="J52" s="7"/>
      <c r="K52" s="7"/>
      <c r="L52" s="7"/>
      <c r="M52" s="7"/>
    </row>
    <row r="53" spans="8:13" ht="13.5">
      <c r="H53" s="7"/>
      <c r="I53" s="7"/>
      <c r="J53" s="7"/>
      <c r="K53" s="7"/>
      <c r="L53" s="7"/>
      <c r="M53" s="7"/>
    </row>
  </sheetData>
  <sheetProtection/>
  <mergeCells count="5">
    <mergeCell ref="A49:M49"/>
    <mergeCell ref="A3:A4"/>
    <mergeCell ref="F3:M3"/>
    <mergeCell ref="G2:I2"/>
    <mergeCell ref="B3:E3"/>
  </mergeCells>
  <printOptions/>
  <pageMargins left="0.7480314960629921" right="0.2755905511811024" top="0.7086614173228347" bottom="0.4724409448818898" header="0.5118110236220472" footer="0.35433070866141736"/>
  <pageSetup fitToHeight="1" fitToWidth="1" horizontalDpi="300" verticalDpi="300" orientation="portrait" paperSize="9" scale="74" r:id="rId1"/>
  <headerFooter alignWithMargins="0">
    <oddHeader>&amp;R&amp;D  &amp;T</oddHeader>
  </headerFooter>
  <ignoredErrors>
    <ignoredError sqref="E18"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I118"/>
  <sheetViews>
    <sheetView zoomScalePageLayoutView="0" workbookViewId="0" topLeftCell="A1">
      <pane xSplit="1" ySplit="3" topLeftCell="C11" activePane="bottomRight" state="frozen"/>
      <selection pane="topLeft" activeCell="A1" sqref="A1"/>
      <selection pane="topRight" activeCell="C1" sqref="C1"/>
      <selection pane="bottomLeft" activeCell="A4" sqref="A4"/>
      <selection pane="bottomRight" activeCell="D16" sqref="D16"/>
    </sheetView>
  </sheetViews>
  <sheetFormatPr defaultColWidth="9.00390625" defaultRowHeight="13.5"/>
  <cols>
    <col min="1" max="1" width="12.625" style="1" customWidth="1"/>
    <col min="2" max="2" width="58.375" style="1" customWidth="1"/>
    <col min="3" max="3" width="53.25390625" style="0" customWidth="1"/>
    <col min="4" max="4" width="40.25390625" style="0" customWidth="1"/>
  </cols>
  <sheetData>
    <row r="1" spans="2:3" ht="18.75">
      <c r="B1" s="592" t="s">
        <v>117</v>
      </c>
      <c r="C1" s="592"/>
    </row>
    <row r="2" spans="2:3" ht="13.5">
      <c r="B2" s="593" t="s">
        <v>53</v>
      </c>
      <c r="C2" s="593"/>
    </row>
    <row r="3" spans="1:4" ht="38.25" customHeight="1" thickBot="1">
      <c r="A3" s="42"/>
      <c r="B3" s="43" t="s">
        <v>303</v>
      </c>
      <c r="C3" s="41" t="s">
        <v>304</v>
      </c>
      <c r="D3" s="41" t="s">
        <v>306</v>
      </c>
    </row>
    <row r="4" spans="1:4" s="7" customFormat="1" ht="50.25" customHeight="1">
      <c r="A4" s="401" t="s">
        <v>177</v>
      </c>
      <c r="B4" s="402" t="s">
        <v>405</v>
      </c>
      <c r="C4" s="404" t="s">
        <v>430</v>
      </c>
      <c r="D4" s="403" t="s">
        <v>307</v>
      </c>
    </row>
    <row r="5" spans="1:4" s="7" customFormat="1" ht="37.5" customHeight="1">
      <c r="A5" s="52" t="s">
        <v>178</v>
      </c>
      <c r="B5" s="63" t="s">
        <v>60</v>
      </c>
      <c r="C5" s="63" t="s">
        <v>61</v>
      </c>
      <c r="D5" s="62" t="s">
        <v>62</v>
      </c>
    </row>
    <row r="6" spans="1:4" s="7" customFormat="1" ht="28.5" customHeight="1">
      <c r="A6" s="52" t="s">
        <v>164</v>
      </c>
      <c r="B6" s="63" t="s">
        <v>437</v>
      </c>
      <c r="C6" s="63" t="s">
        <v>438</v>
      </c>
      <c r="D6" s="61" t="s">
        <v>307</v>
      </c>
    </row>
    <row r="7" spans="1:4" s="7" customFormat="1" ht="38.25" customHeight="1">
      <c r="A7" s="52" t="s">
        <v>166</v>
      </c>
      <c r="B7" s="53" t="s">
        <v>313</v>
      </c>
      <c r="C7" s="53" t="s">
        <v>314</v>
      </c>
      <c r="D7" s="62" t="s">
        <v>307</v>
      </c>
    </row>
    <row r="8" spans="1:4" s="7" customFormat="1" ht="49.5" customHeight="1">
      <c r="A8" s="52" t="s">
        <v>179</v>
      </c>
      <c r="B8" s="53" t="s">
        <v>326</v>
      </c>
      <c r="C8" s="63" t="s">
        <v>188</v>
      </c>
      <c r="D8" s="62" t="s">
        <v>327</v>
      </c>
    </row>
    <row r="9" spans="1:4" s="7" customFormat="1" ht="75.75" customHeight="1">
      <c r="A9" s="52" t="s">
        <v>334</v>
      </c>
      <c r="B9" s="63" t="s">
        <v>431</v>
      </c>
      <c r="C9" s="53" t="s">
        <v>461</v>
      </c>
      <c r="D9" s="61" t="s">
        <v>307</v>
      </c>
    </row>
    <row r="10" spans="1:4" s="7" customFormat="1" ht="19.5" customHeight="1">
      <c r="A10" s="52" t="s">
        <v>167</v>
      </c>
      <c r="B10" s="53" t="s">
        <v>379</v>
      </c>
      <c r="C10" s="53" t="s">
        <v>324</v>
      </c>
      <c r="D10" s="62" t="s">
        <v>307</v>
      </c>
    </row>
    <row r="11" spans="1:4" s="7" customFormat="1" ht="19.5" customHeight="1">
      <c r="A11" s="52" t="s">
        <v>181</v>
      </c>
      <c r="B11" s="63" t="s">
        <v>325</v>
      </c>
      <c r="C11" s="63" t="s">
        <v>132</v>
      </c>
      <c r="D11" s="62" t="s">
        <v>88</v>
      </c>
    </row>
    <row r="12" spans="1:4" s="7" customFormat="1" ht="50.25" customHeight="1">
      <c r="A12" s="52" t="s">
        <v>182</v>
      </c>
      <c r="B12" s="53" t="s">
        <v>475</v>
      </c>
      <c r="C12" s="53" t="s">
        <v>476</v>
      </c>
      <c r="D12" s="62" t="s">
        <v>307</v>
      </c>
    </row>
    <row r="13" spans="1:4" s="7" customFormat="1" ht="33" customHeight="1">
      <c r="A13" s="52" t="s">
        <v>208</v>
      </c>
      <c r="B13" s="63" t="s">
        <v>447</v>
      </c>
      <c r="C13" s="53" t="s">
        <v>310</v>
      </c>
      <c r="D13" s="61" t="s">
        <v>307</v>
      </c>
    </row>
    <row r="14" spans="1:4" s="7" customFormat="1" ht="19.5" customHeight="1">
      <c r="A14" s="52" t="s">
        <v>209</v>
      </c>
      <c r="B14" s="63" t="s">
        <v>432</v>
      </c>
      <c r="C14" s="63" t="s">
        <v>197</v>
      </c>
      <c r="D14" s="63" t="s">
        <v>198</v>
      </c>
    </row>
    <row r="15" spans="1:4" s="7" customFormat="1" ht="19.5" customHeight="1">
      <c r="A15" s="52" t="s">
        <v>210</v>
      </c>
      <c r="B15" s="53" t="s">
        <v>473</v>
      </c>
      <c r="C15" s="53" t="s">
        <v>474</v>
      </c>
      <c r="D15" s="53" t="s">
        <v>307</v>
      </c>
    </row>
    <row r="16" spans="1:4" s="7" customFormat="1" ht="36" customHeight="1">
      <c r="A16" s="52" t="s">
        <v>211</v>
      </c>
      <c r="B16" s="63" t="s">
        <v>296</v>
      </c>
      <c r="C16" s="63" t="s">
        <v>297</v>
      </c>
      <c r="D16" s="53" t="s">
        <v>307</v>
      </c>
    </row>
    <row r="17" spans="1:4" s="7" customFormat="1" ht="19.5" customHeight="1">
      <c r="A17" s="52" t="s">
        <v>104</v>
      </c>
      <c r="B17" s="63" t="s">
        <v>45</v>
      </c>
      <c r="C17" s="63" t="s">
        <v>46</v>
      </c>
      <c r="D17" s="53" t="s">
        <v>307</v>
      </c>
    </row>
    <row r="18" spans="1:4" s="7" customFormat="1" ht="20.25" customHeight="1">
      <c r="A18" s="52" t="s">
        <v>212</v>
      </c>
      <c r="B18" s="53" t="s">
        <v>312</v>
      </c>
      <c r="C18" s="53" t="s">
        <v>312</v>
      </c>
      <c r="D18" s="61" t="s">
        <v>307</v>
      </c>
    </row>
    <row r="19" spans="1:4" s="7" customFormat="1" ht="39.75" customHeight="1">
      <c r="A19" s="52" t="s">
        <v>213</v>
      </c>
      <c r="B19" s="53" t="s">
        <v>316</v>
      </c>
      <c r="C19" s="53" t="s">
        <v>469</v>
      </c>
      <c r="D19" s="61" t="s">
        <v>394</v>
      </c>
    </row>
    <row r="20" spans="1:4" s="7" customFormat="1" ht="48" customHeight="1">
      <c r="A20" s="52" t="s">
        <v>214</v>
      </c>
      <c r="B20" s="63" t="s">
        <v>454</v>
      </c>
      <c r="C20" s="53" t="s">
        <v>464</v>
      </c>
      <c r="D20" s="61" t="s">
        <v>465</v>
      </c>
    </row>
    <row r="21" spans="1:4" s="7" customFormat="1" ht="36.75" customHeight="1">
      <c r="A21" s="52" t="s">
        <v>215</v>
      </c>
      <c r="B21" s="53" t="s">
        <v>391</v>
      </c>
      <c r="C21" s="53" t="s">
        <v>392</v>
      </c>
      <c r="D21" s="61" t="s">
        <v>311</v>
      </c>
    </row>
    <row r="22" spans="1:4" s="7" customFormat="1" ht="27.75" customHeight="1">
      <c r="A22" s="52" t="s">
        <v>216</v>
      </c>
      <c r="B22" s="63" t="s">
        <v>452</v>
      </c>
      <c r="C22" s="63" t="s">
        <v>453</v>
      </c>
      <c r="D22" s="61" t="s">
        <v>307</v>
      </c>
    </row>
    <row r="23" spans="1:4" s="7" customFormat="1" ht="34.5" customHeight="1">
      <c r="A23" s="52" t="s">
        <v>217</v>
      </c>
      <c r="B23" s="53" t="s">
        <v>0</v>
      </c>
      <c r="C23" s="63" t="s">
        <v>423</v>
      </c>
      <c r="D23" s="61" t="s">
        <v>307</v>
      </c>
    </row>
    <row r="24" spans="1:4" s="7" customFormat="1" ht="37.5" customHeight="1">
      <c r="A24" s="52" t="s">
        <v>218</v>
      </c>
      <c r="B24" s="63" t="s">
        <v>185</v>
      </c>
      <c r="C24" s="63" t="s">
        <v>186</v>
      </c>
      <c r="D24" s="61" t="s">
        <v>307</v>
      </c>
    </row>
    <row r="25" spans="1:4" s="7" customFormat="1" ht="33.75" customHeight="1">
      <c r="A25" s="52" t="s">
        <v>219</v>
      </c>
      <c r="B25" s="63" t="s">
        <v>194</v>
      </c>
      <c r="C25" s="63" t="s">
        <v>195</v>
      </c>
      <c r="D25" s="61" t="s">
        <v>307</v>
      </c>
    </row>
    <row r="26" spans="1:4" s="7" customFormat="1" ht="27.75" customHeight="1">
      <c r="A26" s="52" t="s">
        <v>280</v>
      </c>
      <c r="B26" s="53" t="s">
        <v>409</v>
      </c>
      <c r="C26" s="53" t="s">
        <v>409</v>
      </c>
      <c r="D26" s="61" t="s">
        <v>307</v>
      </c>
    </row>
    <row r="27" spans="1:4" s="7" customFormat="1" ht="42" customHeight="1">
      <c r="A27" s="52" t="s">
        <v>220</v>
      </c>
      <c r="B27" s="53" t="s">
        <v>383</v>
      </c>
      <c r="C27" s="53" t="s">
        <v>305</v>
      </c>
      <c r="D27" s="61" t="s">
        <v>384</v>
      </c>
    </row>
    <row r="28" spans="1:4" s="7" customFormat="1" ht="51" customHeight="1">
      <c r="A28" s="52" t="s">
        <v>221</v>
      </c>
      <c r="B28" s="63" t="s">
        <v>192</v>
      </c>
      <c r="C28" s="61" t="s">
        <v>193</v>
      </c>
      <c r="D28" s="61" t="s">
        <v>307</v>
      </c>
    </row>
    <row r="29" spans="1:4" s="7" customFormat="1" ht="23.25" customHeight="1">
      <c r="A29" s="52" t="s">
        <v>168</v>
      </c>
      <c r="B29" s="53" t="s">
        <v>325</v>
      </c>
      <c r="C29" s="53" t="s">
        <v>321</v>
      </c>
      <c r="D29" s="61" t="s">
        <v>307</v>
      </c>
    </row>
    <row r="30" spans="1:4" s="7" customFormat="1" ht="23.25" customHeight="1">
      <c r="A30" s="52" t="s">
        <v>169</v>
      </c>
      <c r="B30" s="53" t="s">
        <v>153</v>
      </c>
      <c r="C30" s="53" t="s">
        <v>309</v>
      </c>
      <c r="D30" s="61" t="s">
        <v>307</v>
      </c>
    </row>
    <row r="31" spans="1:4" s="7" customFormat="1" ht="34.5" customHeight="1">
      <c r="A31" s="52" t="s">
        <v>170</v>
      </c>
      <c r="B31" s="62" t="s">
        <v>418</v>
      </c>
      <c r="C31" s="61" t="s">
        <v>419</v>
      </c>
      <c r="D31" s="61" t="s">
        <v>307</v>
      </c>
    </row>
    <row r="32" spans="1:4" s="7" customFormat="1" ht="26.25" customHeight="1">
      <c r="A32" s="52" t="s">
        <v>222</v>
      </c>
      <c r="B32" s="62" t="s">
        <v>406</v>
      </c>
      <c r="C32" s="62" t="s">
        <v>406</v>
      </c>
      <c r="D32" s="61" t="s">
        <v>307</v>
      </c>
    </row>
    <row r="33" spans="1:4" s="7" customFormat="1" ht="39.75" customHeight="1">
      <c r="A33" s="52" t="s">
        <v>165</v>
      </c>
      <c r="B33" s="53" t="s">
        <v>382</v>
      </c>
      <c r="C33" s="53" t="s">
        <v>381</v>
      </c>
      <c r="D33" s="61" t="s">
        <v>417</v>
      </c>
    </row>
    <row r="34" spans="1:4" s="7" customFormat="1" ht="49.5" customHeight="1">
      <c r="A34" s="52" t="s">
        <v>223</v>
      </c>
      <c r="B34" s="61" t="s">
        <v>463</v>
      </c>
      <c r="C34" s="61" t="s">
        <v>463</v>
      </c>
      <c r="D34" s="61" t="s">
        <v>311</v>
      </c>
    </row>
    <row r="35" spans="1:4" s="7" customFormat="1" ht="42" customHeight="1">
      <c r="A35" s="52" t="s">
        <v>171</v>
      </c>
      <c r="B35" s="63" t="s">
        <v>450</v>
      </c>
      <c r="C35" s="63" t="s">
        <v>321</v>
      </c>
      <c r="D35" s="61" t="s">
        <v>307</v>
      </c>
    </row>
    <row r="36" spans="1:4" s="7" customFormat="1" ht="67.5" customHeight="1">
      <c r="A36" s="52" t="s">
        <v>224</v>
      </c>
      <c r="B36" s="63" t="s">
        <v>416</v>
      </c>
      <c r="C36" s="63" t="s">
        <v>415</v>
      </c>
      <c r="D36" s="61" t="s">
        <v>307</v>
      </c>
    </row>
    <row r="37" spans="1:4" s="7" customFormat="1" ht="51.75" customHeight="1">
      <c r="A37" s="52" t="s">
        <v>225</v>
      </c>
      <c r="B37" s="63" t="s">
        <v>189</v>
      </c>
      <c r="C37" s="63" t="s">
        <v>190</v>
      </c>
      <c r="D37" s="61" t="s">
        <v>311</v>
      </c>
    </row>
    <row r="38" spans="1:4" s="7" customFormat="1" ht="67.5" customHeight="1">
      <c r="A38" s="52" t="s">
        <v>226</v>
      </c>
      <c r="B38" s="61" t="s">
        <v>322</v>
      </c>
      <c r="C38" s="61" t="s">
        <v>323</v>
      </c>
      <c r="D38" s="61" t="s">
        <v>307</v>
      </c>
    </row>
    <row r="39" spans="1:4" s="7" customFormat="1" ht="54" customHeight="1">
      <c r="A39" s="52" t="s">
        <v>227</v>
      </c>
      <c r="B39" s="53" t="s">
        <v>146</v>
      </c>
      <c r="C39" s="53" t="s">
        <v>315</v>
      </c>
      <c r="D39" s="61" t="s">
        <v>307</v>
      </c>
    </row>
    <row r="40" spans="1:4" s="7" customFormat="1" ht="32.25" customHeight="1">
      <c r="A40" s="52" t="s">
        <v>228</v>
      </c>
      <c r="B40" s="63" t="s">
        <v>432</v>
      </c>
      <c r="C40" s="63" t="s">
        <v>433</v>
      </c>
      <c r="D40" s="61" t="s">
        <v>307</v>
      </c>
    </row>
    <row r="41" spans="1:4" s="7" customFormat="1" ht="28.5" customHeight="1">
      <c r="A41" s="52" t="s">
        <v>172</v>
      </c>
      <c r="B41" s="63" t="s">
        <v>434</v>
      </c>
      <c r="C41" s="63" t="s">
        <v>435</v>
      </c>
      <c r="D41" s="61" t="s">
        <v>436</v>
      </c>
    </row>
    <row r="42" spans="1:4" s="7" customFormat="1" ht="43.5" customHeight="1">
      <c r="A42" s="52" t="s">
        <v>173</v>
      </c>
      <c r="B42" s="63" t="s">
        <v>183</v>
      </c>
      <c r="C42" s="63" t="s">
        <v>184</v>
      </c>
      <c r="D42" s="61" t="s">
        <v>307</v>
      </c>
    </row>
    <row r="43" spans="1:4" s="7" customFormat="1" ht="69.75" customHeight="1">
      <c r="A43" s="52" t="s">
        <v>229</v>
      </c>
      <c r="B43" s="63" t="s">
        <v>426</v>
      </c>
      <c r="C43" s="53" t="s">
        <v>329</v>
      </c>
      <c r="D43" s="61" t="s">
        <v>307</v>
      </c>
    </row>
    <row r="44" spans="1:4" s="7" customFormat="1" ht="57" customHeight="1">
      <c r="A44" s="52" t="s">
        <v>230</v>
      </c>
      <c r="B44" s="53" t="s">
        <v>378</v>
      </c>
      <c r="C44" s="63" t="s">
        <v>440</v>
      </c>
      <c r="D44" s="61" t="s">
        <v>307</v>
      </c>
    </row>
    <row r="45" spans="1:4" s="7" customFormat="1" ht="20.25" customHeight="1">
      <c r="A45" s="52" t="s">
        <v>174</v>
      </c>
      <c r="B45" s="53" t="s">
        <v>154</v>
      </c>
      <c r="C45" s="62" t="s">
        <v>307</v>
      </c>
      <c r="D45" s="61" t="s">
        <v>200</v>
      </c>
    </row>
    <row r="46" spans="1:4" s="7" customFormat="1" ht="96.75" customHeight="1" thickBot="1">
      <c r="A46" s="344" t="s">
        <v>244</v>
      </c>
      <c r="B46" s="346" t="s">
        <v>410</v>
      </c>
      <c r="C46" s="347" t="s">
        <v>380</v>
      </c>
      <c r="D46" s="345" t="s">
        <v>411</v>
      </c>
    </row>
    <row r="47" spans="1:8" ht="14.25" thickTop="1">
      <c r="A47" s="13"/>
      <c r="B47" s="5"/>
      <c r="D47" s="5"/>
      <c r="E47" s="5"/>
      <c r="F47" s="5"/>
      <c r="G47" s="5"/>
      <c r="H47" s="5"/>
    </row>
    <row r="48" spans="1:9" ht="14.25" customHeight="1">
      <c r="A48" s="13"/>
      <c r="B48" s="5"/>
      <c r="C48" s="5"/>
      <c r="D48" s="5"/>
      <c r="E48" s="5"/>
      <c r="F48" s="5"/>
      <c r="G48" s="5"/>
      <c r="H48" s="5"/>
      <c r="I48" s="5"/>
    </row>
    <row r="49" spans="1:4" ht="13.5">
      <c r="A49" s="13"/>
      <c r="B49" s="13"/>
      <c r="C49" s="7"/>
      <c r="D49" s="24"/>
    </row>
    <row r="50" spans="1:4" ht="13.5">
      <c r="A50" s="13"/>
      <c r="B50" s="13"/>
      <c r="C50" s="7"/>
      <c r="D50" s="24"/>
    </row>
    <row r="51" spans="1:4" ht="13.5">
      <c r="A51" s="13"/>
      <c r="B51" s="13"/>
      <c r="C51" s="7"/>
      <c r="D51" s="24"/>
    </row>
    <row r="52" spans="1:4" ht="13.5">
      <c r="A52" s="13"/>
      <c r="B52" s="13"/>
      <c r="C52" s="7"/>
      <c r="D52" s="24"/>
    </row>
    <row r="53" spans="1:4" ht="13.5">
      <c r="A53" s="13"/>
      <c r="B53" s="13"/>
      <c r="C53" s="7"/>
      <c r="D53" s="24"/>
    </row>
    <row r="54" spans="1:4" ht="13.5">
      <c r="A54" s="13"/>
      <c r="B54" s="13"/>
      <c r="C54" s="7"/>
      <c r="D54" s="24"/>
    </row>
    <row r="55" spans="1:4" ht="13.5">
      <c r="A55" s="13"/>
      <c r="B55" s="13"/>
      <c r="C55" s="7"/>
      <c r="D55" s="24"/>
    </row>
    <row r="56" spans="1:4" ht="13.5">
      <c r="A56" s="13"/>
      <c r="B56" s="13"/>
      <c r="C56" s="7"/>
      <c r="D56" s="24"/>
    </row>
    <row r="57" spans="1:4" ht="13.5">
      <c r="A57" s="13"/>
      <c r="B57" s="13"/>
      <c r="C57" s="7"/>
      <c r="D57" s="24"/>
    </row>
    <row r="58" spans="1:4" ht="13.5">
      <c r="A58" s="13"/>
      <c r="B58" s="13"/>
      <c r="C58" s="7"/>
      <c r="D58" s="24"/>
    </row>
    <row r="59" spans="1:4" ht="13.5">
      <c r="A59" s="13"/>
      <c r="B59" s="13"/>
      <c r="C59" s="7"/>
      <c r="D59" s="24"/>
    </row>
    <row r="60" spans="1:4" ht="13.5">
      <c r="A60" s="13"/>
      <c r="B60" s="13"/>
      <c r="C60" s="7"/>
      <c r="D60" s="24"/>
    </row>
    <row r="61" spans="1:4" ht="13.5">
      <c r="A61" s="13"/>
      <c r="B61" s="13"/>
      <c r="C61" s="7"/>
      <c r="D61" s="24"/>
    </row>
    <row r="62" spans="1:4" ht="13.5">
      <c r="A62" s="13"/>
      <c r="B62" s="13"/>
      <c r="C62" s="7"/>
      <c r="D62" s="24"/>
    </row>
    <row r="63" spans="1:4" ht="13.5">
      <c r="A63" s="13"/>
      <c r="B63" s="13"/>
      <c r="C63" s="7"/>
      <c r="D63" s="24"/>
    </row>
    <row r="64" spans="1:4" ht="13.5">
      <c r="A64" s="13"/>
      <c r="B64" s="13"/>
      <c r="C64" s="7"/>
      <c r="D64" s="24"/>
    </row>
    <row r="65" spans="1:4" ht="13.5">
      <c r="A65" s="13"/>
      <c r="B65" s="13"/>
      <c r="C65" s="7"/>
      <c r="D65" s="24"/>
    </row>
    <row r="66" spans="1:4" ht="13.5">
      <c r="A66" s="13"/>
      <c r="B66" s="13"/>
      <c r="C66" s="7"/>
      <c r="D66" s="24"/>
    </row>
    <row r="67" spans="1:4" ht="13.5">
      <c r="A67" s="13"/>
      <c r="B67" s="13"/>
      <c r="C67" s="7"/>
      <c r="D67" s="24"/>
    </row>
    <row r="68" spans="1:4" ht="13.5">
      <c r="A68" s="13"/>
      <c r="B68" s="13"/>
      <c r="C68" s="7"/>
      <c r="D68" s="24"/>
    </row>
    <row r="69" spans="1:4" ht="13.5">
      <c r="A69" s="13"/>
      <c r="B69" s="13"/>
      <c r="C69" s="7"/>
      <c r="D69" s="24"/>
    </row>
    <row r="70" spans="1:4" ht="13.5">
      <c r="A70" s="13"/>
      <c r="B70" s="13"/>
      <c r="C70" s="7"/>
      <c r="D70" s="24"/>
    </row>
    <row r="71" spans="1:4" ht="13.5">
      <c r="A71" s="13"/>
      <c r="B71" s="13"/>
      <c r="C71" s="7"/>
      <c r="D71" s="24"/>
    </row>
    <row r="72" spans="1:4" ht="13.5">
      <c r="A72" s="13"/>
      <c r="B72" s="13"/>
      <c r="C72" s="7"/>
      <c r="D72" s="24"/>
    </row>
    <row r="73" spans="1:4" ht="13.5">
      <c r="A73" s="13"/>
      <c r="B73" s="13"/>
      <c r="C73" s="7"/>
      <c r="D73" s="24"/>
    </row>
    <row r="74" spans="1:4" ht="13.5">
      <c r="A74" s="13"/>
      <c r="B74" s="13"/>
      <c r="C74" s="7"/>
      <c r="D74" s="24"/>
    </row>
    <row r="75" spans="1:4" ht="13.5">
      <c r="A75" s="13"/>
      <c r="B75" s="13"/>
      <c r="C75" s="7"/>
      <c r="D75" s="24"/>
    </row>
    <row r="76" spans="1:4" ht="13.5">
      <c r="A76" s="13"/>
      <c r="B76" s="13"/>
      <c r="C76" s="7"/>
      <c r="D76" s="24"/>
    </row>
    <row r="77" spans="1:4" ht="13.5">
      <c r="A77" s="13"/>
      <c r="B77" s="13"/>
      <c r="C77" s="7"/>
      <c r="D77" s="24"/>
    </row>
    <row r="78" spans="1:4" ht="13.5">
      <c r="A78" s="13"/>
      <c r="B78" s="13"/>
      <c r="C78" s="7"/>
      <c r="D78" s="24"/>
    </row>
    <row r="79" spans="1:4" ht="13.5">
      <c r="A79" s="13"/>
      <c r="B79" s="13"/>
      <c r="C79" s="7"/>
      <c r="D79" s="24"/>
    </row>
    <row r="80" spans="1:4" ht="13.5">
      <c r="A80" s="13"/>
      <c r="B80" s="13"/>
      <c r="C80" s="7"/>
      <c r="D80" s="24"/>
    </row>
    <row r="81" spans="1:4" ht="13.5">
      <c r="A81" s="13"/>
      <c r="B81" s="13"/>
      <c r="C81" s="7"/>
      <c r="D81" s="24"/>
    </row>
    <row r="82" spans="1:4" ht="13.5">
      <c r="A82" s="13"/>
      <c r="B82" s="13"/>
      <c r="C82" s="7"/>
      <c r="D82" s="24"/>
    </row>
    <row r="83" spans="1:4" ht="13.5">
      <c r="A83" s="13"/>
      <c r="B83" s="13"/>
      <c r="C83" s="7"/>
      <c r="D83" s="24"/>
    </row>
    <row r="84" spans="1:4" ht="13.5">
      <c r="A84" s="13"/>
      <c r="B84" s="13"/>
      <c r="C84" s="7"/>
      <c r="D84" s="24"/>
    </row>
    <row r="85" spans="1:4" ht="13.5">
      <c r="A85" s="13"/>
      <c r="B85" s="13"/>
      <c r="C85" s="7"/>
      <c r="D85" s="24"/>
    </row>
    <row r="86" spans="1:4" ht="13.5">
      <c r="A86" s="13"/>
      <c r="B86" s="13"/>
      <c r="C86" s="7"/>
      <c r="D86" s="24"/>
    </row>
    <row r="87" spans="1:4" ht="13.5">
      <c r="A87" s="13"/>
      <c r="B87" s="13"/>
      <c r="C87" s="7"/>
      <c r="D87" s="24"/>
    </row>
    <row r="88" spans="1:4" ht="13.5">
      <c r="A88" s="13"/>
      <c r="B88" s="13"/>
      <c r="C88" s="7"/>
      <c r="D88" s="24"/>
    </row>
    <row r="89" spans="1:4" ht="13.5">
      <c r="A89" s="13"/>
      <c r="B89" s="13"/>
      <c r="C89" s="7"/>
      <c r="D89" s="24"/>
    </row>
    <row r="90" spans="1:4" ht="13.5">
      <c r="A90" s="13"/>
      <c r="B90" s="13"/>
      <c r="C90" s="7"/>
      <c r="D90" s="24"/>
    </row>
    <row r="91" spans="1:4" ht="13.5">
      <c r="A91" s="13"/>
      <c r="B91" s="13"/>
      <c r="C91" s="7"/>
      <c r="D91" s="24"/>
    </row>
    <row r="92" spans="1:4" ht="13.5">
      <c r="A92" s="13"/>
      <c r="B92" s="13"/>
      <c r="C92" s="7"/>
      <c r="D92" s="24"/>
    </row>
    <row r="93" spans="1:4" ht="13.5">
      <c r="A93" s="13"/>
      <c r="B93" s="13"/>
      <c r="C93" s="7"/>
      <c r="D93" s="24"/>
    </row>
    <row r="94" spans="1:4" ht="13.5">
      <c r="A94" s="13"/>
      <c r="B94" s="13"/>
      <c r="C94" s="7"/>
      <c r="D94" s="24"/>
    </row>
    <row r="95" spans="1:4" ht="13.5">
      <c r="A95" s="13"/>
      <c r="B95" s="13"/>
      <c r="C95" s="7"/>
      <c r="D95" s="24"/>
    </row>
    <row r="96" spans="1:4" ht="13.5">
      <c r="A96" s="13"/>
      <c r="B96" s="13"/>
      <c r="C96" s="7"/>
      <c r="D96" s="24"/>
    </row>
    <row r="97" spans="1:4" ht="13.5">
      <c r="A97" s="13"/>
      <c r="B97" s="13"/>
      <c r="C97" s="7"/>
      <c r="D97" s="24"/>
    </row>
    <row r="98" spans="1:4" ht="13.5">
      <c r="A98" s="13"/>
      <c r="B98" s="13"/>
      <c r="C98" s="7"/>
      <c r="D98" s="24"/>
    </row>
    <row r="99" spans="1:4" ht="13.5">
      <c r="A99" s="13"/>
      <c r="B99" s="13"/>
      <c r="C99" s="7"/>
      <c r="D99" s="24"/>
    </row>
    <row r="100" spans="1:4" ht="13.5">
      <c r="A100" s="13"/>
      <c r="B100" s="13"/>
      <c r="C100" s="7"/>
      <c r="D100" s="24"/>
    </row>
    <row r="101" spans="1:4" ht="13.5">
      <c r="A101" s="13"/>
      <c r="B101" s="13"/>
      <c r="C101" s="7"/>
      <c r="D101" s="24"/>
    </row>
    <row r="102" spans="1:3" ht="13.5">
      <c r="A102" s="13"/>
      <c r="B102" s="13"/>
      <c r="C102" s="7"/>
    </row>
    <row r="103" spans="1:3" ht="13.5">
      <c r="A103" s="13"/>
      <c r="B103" s="13"/>
      <c r="C103" s="7"/>
    </row>
    <row r="104" spans="1:3" ht="13.5">
      <c r="A104" s="13"/>
      <c r="B104" s="13"/>
      <c r="C104" s="7"/>
    </row>
    <row r="105" spans="1:3" ht="13.5">
      <c r="A105" s="13"/>
      <c r="B105" s="13"/>
      <c r="C105" s="7"/>
    </row>
    <row r="106" spans="1:3" ht="13.5">
      <c r="A106" s="13"/>
      <c r="B106" s="13"/>
      <c r="C106" s="7"/>
    </row>
    <row r="107" spans="1:3" ht="13.5">
      <c r="A107" s="13"/>
      <c r="B107" s="13"/>
      <c r="C107" s="7"/>
    </row>
    <row r="108" spans="1:3" ht="13.5">
      <c r="A108" s="13"/>
      <c r="B108" s="13"/>
      <c r="C108" s="7"/>
    </row>
    <row r="109" spans="1:3" ht="13.5">
      <c r="A109" s="13"/>
      <c r="B109" s="13"/>
      <c r="C109" s="7"/>
    </row>
    <row r="110" spans="1:3" ht="13.5">
      <c r="A110" s="13"/>
      <c r="B110" s="13"/>
      <c r="C110" s="7"/>
    </row>
    <row r="111" spans="1:3" ht="13.5">
      <c r="A111" s="13"/>
      <c r="B111" s="13"/>
      <c r="C111" s="7"/>
    </row>
    <row r="112" spans="1:3" ht="13.5">
      <c r="A112" s="13"/>
      <c r="B112" s="13"/>
      <c r="C112" s="7"/>
    </row>
    <row r="113" spans="1:3" ht="13.5">
      <c r="A113" s="13"/>
      <c r="B113" s="13"/>
      <c r="C113" s="7"/>
    </row>
    <row r="114" spans="1:3" ht="13.5">
      <c r="A114" s="13"/>
      <c r="B114" s="13"/>
      <c r="C114" s="7"/>
    </row>
    <row r="115" spans="1:3" ht="13.5">
      <c r="A115" s="13"/>
      <c r="B115" s="13"/>
      <c r="C115" s="7"/>
    </row>
    <row r="116" spans="1:3" ht="13.5">
      <c r="A116" s="13"/>
      <c r="B116" s="13"/>
      <c r="C116" s="7"/>
    </row>
    <row r="117" spans="1:3" ht="13.5">
      <c r="A117" s="13"/>
      <c r="B117" s="13"/>
      <c r="C117" s="7"/>
    </row>
    <row r="118" spans="1:3" ht="13.5">
      <c r="A118" s="13"/>
      <c r="B118" s="13"/>
      <c r="C118" s="7"/>
    </row>
  </sheetData>
  <sheetProtection/>
  <mergeCells count="2">
    <mergeCell ref="B1:C1"/>
    <mergeCell ref="B2:C2"/>
  </mergeCells>
  <printOptions/>
  <pageMargins left="0.5905511811023623" right="0.5905511811023623" top="0.66" bottom="0.29" header="0.5118110236220472" footer="0.1968503937007874"/>
  <pageSetup fitToHeight="3" fitToWidth="1" horizontalDpi="300" verticalDpi="300" orientation="landscape" paperSize="9" scale="77"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pane xSplit="1" ySplit="4" topLeftCell="D17" activePane="bottomRight" state="frozen"/>
      <selection pane="topLeft" activeCell="A1" sqref="A1"/>
      <selection pane="topRight" activeCell="C1" sqref="C1"/>
      <selection pane="bottomLeft" activeCell="A5" sqref="A5"/>
      <selection pane="bottomRight" activeCell="K24" sqref="K24"/>
    </sheetView>
  </sheetViews>
  <sheetFormatPr defaultColWidth="9.00390625" defaultRowHeight="13.5"/>
  <cols>
    <col min="1" max="1" width="14.125" style="1" customWidth="1"/>
    <col min="2" max="2" width="18.375" style="0" customWidth="1"/>
    <col min="3" max="3" width="18.625" style="0" customWidth="1"/>
    <col min="4" max="4" width="19.375" style="0" customWidth="1"/>
    <col min="5" max="5" width="15.125" style="0" customWidth="1"/>
    <col min="6" max="6" width="6.875" style="0" customWidth="1"/>
    <col min="7" max="7" width="5.00390625" style="0" customWidth="1"/>
    <col min="8" max="8" width="13.50390625" style="0" customWidth="1"/>
    <col min="9" max="10" width="11.50390625" style="0" customWidth="1"/>
    <col min="11" max="11" width="12.125" style="0" customWidth="1"/>
    <col min="12" max="12" width="6.00390625" style="0" customWidth="1"/>
    <col min="13" max="13" width="9.00390625" style="318" customWidth="1"/>
  </cols>
  <sheetData>
    <row r="1" ht="31.5" customHeight="1">
      <c r="B1" s="150" t="s">
        <v>119</v>
      </c>
    </row>
    <row r="2" spans="3:11" ht="16.5" customHeight="1" thickBot="1">
      <c r="C2" s="39" t="s">
        <v>56</v>
      </c>
      <c r="D2" s="8"/>
      <c r="E2" s="8"/>
      <c r="F2" s="38"/>
      <c r="G2" s="8"/>
      <c r="H2" s="8"/>
      <c r="I2" s="8"/>
      <c r="J2" s="8"/>
      <c r="K2" s="8"/>
    </row>
    <row r="3" spans="1:12" ht="17.25" customHeight="1">
      <c r="A3" s="549"/>
      <c r="B3" s="599" t="s">
        <v>403</v>
      </c>
      <c r="C3" s="600"/>
      <c r="D3" s="600"/>
      <c r="E3" s="600"/>
      <c r="F3" s="600"/>
      <c r="G3" s="601"/>
      <c r="H3" s="594" t="s">
        <v>136</v>
      </c>
      <c r="I3" s="596" t="s">
        <v>239</v>
      </c>
      <c r="J3" s="597"/>
      <c r="K3" s="597"/>
      <c r="L3" s="598"/>
    </row>
    <row r="4" spans="1:12" ht="50.25" customHeight="1" thickBot="1">
      <c r="A4" s="584"/>
      <c r="B4" s="118" t="s">
        <v>404</v>
      </c>
      <c r="C4" s="119" t="s">
        <v>238</v>
      </c>
      <c r="D4" s="119" t="s">
        <v>237</v>
      </c>
      <c r="E4" s="114" t="s">
        <v>235</v>
      </c>
      <c r="F4" s="119" t="s">
        <v>236</v>
      </c>
      <c r="G4" s="500" t="s">
        <v>247</v>
      </c>
      <c r="H4" s="595"/>
      <c r="I4" s="290" t="s">
        <v>133</v>
      </c>
      <c r="J4" s="291" t="s">
        <v>134</v>
      </c>
      <c r="K4" s="292" t="s">
        <v>135</v>
      </c>
      <c r="L4" s="293" t="s">
        <v>137</v>
      </c>
    </row>
    <row r="5" spans="1:13" s="7" customFormat="1" ht="13.5">
      <c r="A5" s="348" t="s">
        <v>233</v>
      </c>
      <c r="B5" s="339">
        <v>1677700000000</v>
      </c>
      <c r="C5" s="349">
        <v>23400000000</v>
      </c>
      <c r="D5" s="349">
        <v>19800000000</v>
      </c>
      <c r="E5" s="349">
        <f aca="true" t="shared" si="0" ref="E5:E30">C5+D5</f>
        <v>43200000000</v>
      </c>
      <c r="F5" s="270">
        <f>E5/B5</f>
        <v>0.02574953805805567</v>
      </c>
      <c r="G5" s="268">
        <f>RANK(F5,$F$5:$F$47)</f>
        <v>17</v>
      </c>
      <c r="H5" s="351">
        <v>815759</v>
      </c>
      <c r="I5" s="323">
        <f>C5/H5</f>
        <v>28684.942489142013</v>
      </c>
      <c r="J5" s="323">
        <f>D5/H5</f>
        <v>24271.874413889396</v>
      </c>
      <c r="K5" s="323">
        <f>E5/H5</f>
        <v>52956.81690303141</v>
      </c>
      <c r="L5" s="325">
        <f aca="true" t="shared" si="1" ref="L5:L47">RANK(K5,$K$5:$K$47)</f>
        <v>2</v>
      </c>
      <c r="M5" s="319"/>
    </row>
    <row r="6" spans="1:13" s="7" customFormat="1" ht="12.75" customHeight="1">
      <c r="A6" s="117" t="s">
        <v>177</v>
      </c>
      <c r="B6" s="267"/>
      <c r="C6" s="321"/>
      <c r="D6" s="321"/>
      <c r="E6" s="323">
        <f t="shared" si="0"/>
        <v>0</v>
      </c>
      <c r="F6" s="270"/>
      <c r="G6" s="268"/>
      <c r="H6" s="324">
        <v>107313</v>
      </c>
      <c r="I6" s="323">
        <f aca="true" t="shared" si="2" ref="I6:I48">C6/H6</f>
        <v>0</v>
      </c>
      <c r="J6" s="323">
        <f aca="true" t="shared" si="3" ref="J6:J48">D6/H6</f>
        <v>0</v>
      </c>
      <c r="K6" s="323">
        <f aca="true" t="shared" si="4" ref="K6:K48">E6/H6</f>
        <v>0</v>
      </c>
      <c r="L6" s="325"/>
      <c r="M6" s="319"/>
    </row>
    <row r="7" spans="1:13" s="7" customFormat="1" ht="12" customHeight="1">
      <c r="A7" s="117" t="s">
        <v>178</v>
      </c>
      <c r="B7" s="295">
        <v>36013203038</v>
      </c>
      <c r="C7" s="321">
        <v>666244886</v>
      </c>
      <c r="D7" s="321">
        <v>112276774</v>
      </c>
      <c r="E7" s="323">
        <f t="shared" si="0"/>
        <v>778521660</v>
      </c>
      <c r="F7" s="270">
        <f>E7/B7</f>
        <v>0.021617673362142445</v>
      </c>
      <c r="G7" s="268">
        <f>RANK(F7,$F$5:$F$47)</f>
        <v>24</v>
      </c>
      <c r="H7" s="324">
        <v>26964</v>
      </c>
      <c r="I7" s="323">
        <f t="shared" si="2"/>
        <v>24708.68142708797</v>
      </c>
      <c r="J7" s="323">
        <f t="shared" si="3"/>
        <v>4163.950971665925</v>
      </c>
      <c r="K7" s="323">
        <f t="shared" si="4"/>
        <v>28872.632398753893</v>
      </c>
      <c r="L7" s="325">
        <f t="shared" si="1"/>
        <v>22</v>
      </c>
      <c r="M7" s="319"/>
    </row>
    <row r="8" spans="1:13" s="7" customFormat="1" ht="12" customHeight="1">
      <c r="A8" s="117" t="s">
        <v>164</v>
      </c>
      <c r="B8" s="267"/>
      <c r="C8" s="323">
        <v>96370000</v>
      </c>
      <c r="D8" s="323">
        <v>13720000</v>
      </c>
      <c r="E8" s="323">
        <f t="shared" si="0"/>
        <v>110090000</v>
      </c>
      <c r="F8" s="270"/>
      <c r="G8" s="268"/>
      <c r="H8" s="324">
        <v>6384</v>
      </c>
      <c r="I8" s="323">
        <f t="shared" si="2"/>
        <v>15095.551378446115</v>
      </c>
      <c r="J8" s="323">
        <f t="shared" si="3"/>
        <v>2149.122807017544</v>
      </c>
      <c r="K8" s="323">
        <f t="shared" si="4"/>
        <v>17244.67418546366</v>
      </c>
      <c r="L8" s="325">
        <f t="shared" si="1"/>
        <v>39</v>
      </c>
      <c r="M8" s="319"/>
    </row>
    <row r="9" spans="1:13" s="7" customFormat="1" ht="12" customHeight="1">
      <c r="A9" s="117" t="s">
        <v>166</v>
      </c>
      <c r="B9" s="267">
        <v>4423322000</v>
      </c>
      <c r="C9" s="323">
        <v>92423000</v>
      </c>
      <c r="D9" s="323">
        <v>0</v>
      </c>
      <c r="E9" s="323">
        <f t="shared" si="0"/>
        <v>92423000</v>
      </c>
      <c r="F9" s="270">
        <f aca="true" t="shared" si="5" ref="F9:F48">E9/B9</f>
        <v>0.020894477046889192</v>
      </c>
      <c r="G9" s="268">
        <f aca="true" t="shared" si="6" ref="G9:G47">RANK(F9,$F$5:$F$47)</f>
        <v>26</v>
      </c>
      <c r="H9" s="324">
        <v>3646</v>
      </c>
      <c r="I9" s="323">
        <f t="shared" si="2"/>
        <v>25349.149753154143</v>
      </c>
      <c r="J9" s="323">
        <f t="shared" si="3"/>
        <v>0</v>
      </c>
      <c r="K9" s="323">
        <f t="shared" si="4"/>
        <v>25349.149753154143</v>
      </c>
      <c r="L9" s="325">
        <f t="shared" si="1"/>
        <v>31</v>
      </c>
      <c r="M9" s="319"/>
    </row>
    <row r="10" spans="1:13" s="7" customFormat="1" ht="12" customHeight="1">
      <c r="A10" s="117" t="s">
        <v>179</v>
      </c>
      <c r="B10" s="267">
        <v>45885078000</v>
      </c>
      <c r="C10" s="323">
        <v>778214000</v>
      </c>
      <c r="D10" s="323">
        <v>474819000</v>
      </c>
      <c r="E10" s="323">
        <f t="shared" si="0"/>
        <v>1253033000</v>
      </c>
      <c r="F10" s="270">
        <f t="shared" si="5"/>
        <v>0.02730807170034668</v>
      </c>
      <c r="G10" s="268">
        <f t="shared" si="6"/>
        <v>13</v>
      </c>
      <c r="H10" s="324">
        <v>35337</v>
      </c>
      <c r="I10" s="323">
        <f t="shared" si="2"/>
        <v>22022.63916008716</v>
      </c>
      <c r="J10" s="323">
        <f t="shared" si="3"/>
        <v>13436.879191781985</v>
      </c>
      <c r="K10" s="323">
        <f t="shared" si="4"/>
        <v>35459.51835186915</v>
      </c>
      <c r="L10" s="325">
        <f t="shared" si="1"/>
        <v>9</v>
      </c>
      <c r="M10" s="319"/>
    </row>
    <row r="11" spans="1:13" s="7" customFormat="1" ht="12.75" customHeight="1">
      <c r="A11" s="117" t="s">
        <v>180</v>
      </c>
      <c r="B11" s="267"/>
      <c r="C11" s="323">
        <v>1728617767</v>
      </c>
      <c r="D11" s="323">
        <v>1093589834</v>
      </c>
      <c r="E11" s="323">
        <f t="shared" si="0"/>
        <v>2822207601</v>
      </c>
      <c r="F11" s="270"/>
      <c r="G11" s="268"/>
      <c r="H11" s="324">
        <v>96561</v>
      </c>
      <c r="I11" s="323">
        <f t="shared" si="2"/>
        <v>17901.821304667516</v>
      </c>
      <c r="J11" s="323">
        <f t="shared" si="3"/>
        <v>11325.378092604675</v>
      </c>
      <c r="K11" s="323">
        <f t="shared" si="4"/>
        <v>29227.19939727219</v>
      </c>
      <c r="L11" s="325">
        <f t="shared" si="1"/>
        <v>21</v>
      </c>
      <c r="M11" s="319"/>
    </row>
    <row r="12" spans="1:13" s="7" customFormat="1" ht="12" customHeight="1">
      <c r="A12" s="117" t="s">
        <v>167</v>
      </c>
      <c r="B12" s="295">
        <v>8687000000</v>
      </c>
      <c r="C12" s="323">
        <v>160669379</v>
      </c>
      <c r="D12" s="323">
        <v>0</v>
      </c>
      <c r="E12" s="323">
        <f t="shared" si="0"/>
        <v>160669379</v>
      </c>
      <c r="F12" s="270">
        <f t="shared" si="5"/>
        <v>0.018495381489582133</v>
      </c>
      <c r="G12" s="268">
        <f t="shared" si="6"/>
        <v>29</v>
      </c>
      <c r="H12" s="324">
        <v>7183</v>
      </c>
      <c r="I12" s="323">
        <f t="shared" si="2"/>
        <v>22368.0048726159</v>
      </c>
      <c r="J12" s="323">
        <f t="shared" si="3"/>
        <v>0</v>
      </c>
      <c r="K12" s="323">
        <f t="shared" si="4"/>
        <v>22368.0048726159</v>
      </c>
      <c r="L12" s="325">
        <f t="shared" si="1"/>
        <v>35</v>
      </c>
      <c r="M12" s="319"/>
    </row>
    <row r="13" spans="1:13" s="7" customFormat="1" ht="12" customHeight="1">
      <c r="A13" s="117" t="s">
        <v>181</v>
      </c>
      <c r="B13" s="320">
        <v>81035949000</v>
      </c>
      <c r="C13" s="321">
        <v>1397949800</v>
      </c>
      <c r="D13" s="322">
        <v>899000000</v>
      </c>
      <c r="E13" s="323">
        <f t="shared" si="0"/>
        <v>2296949800</v>
      </c>
      <c r="F13" s="270">
        <f>E13/B13</f>
        <v>0.02834482508497556</v>
      </c>
      <c r="G13" s="268">
        <f>RANK(F13,$F$5:$F$47)</f>
        <v>10</v>
      </c>
      <c r="H13" s="324">
        <v>68740</v>
      </c>
      <c r="I13" s="323">
        <f t="shared" si="2"/>
        <v>20336.77334885074</v>
      </c>
      <c r="J13" s="323">
        <f t="shared" si="3"/>
        <v>13078.26592958976</v>
      </c>
      <c r="K13" s="323">
        <f t="shared" si="4"/>
        <v>33415.0392784405</v>
      </c>
      <c r="L13" s="325">
        <f t="shared" si="1"/>
        <v>13</v>
      </c>
      <c r="M13" s="319"/>
    </row>
    <row r="14" spans="1:13" s="7" customFormat="1" ht="12.75" customHeight="1">
      <c r="A14" s="117" t="s">
        <v>182</v>
      </c>
      <c r="B14" s="267">
        <v>108270866489</v>
      </c>
      <c r="C14" s="323">
        <v>1973917791</v>
      </c>
      <c r="D14" s="323">
        <v>926507412</v>
      </c>
      <c r="E14" s="323">
        <f t="shared" si="0"/>
        <v>2900425203</v>
      </c>
      <c r="F14" s="270">
        <f>E14/B14</f>
        <v>0.026788602484258076</v>
      </c>
      <c r="G14" s="268">
        <f>RANK(F14,$F$5:$F$47)</f>
        <v>15</v>
      </c>
      <c r="H14" s="324">
        <v>87242</v>
      </c>
      <c r="I14" s="323">
        <f t="shared" si="2"/>
        <v>22625.774179867494</v>
      </c>
      <c r="J14" s="323">
        <f t="shared" si="3"/>
        <v>10619.969876894156</v>
      </c>
      <c r="K14" s="323">
        <f t="shared" si="4"/>
        <v>33245.74405676165</v>
      </c>
      <c r="L14" s="325">
        <f t="shared" si="1"/>
        <v>14</v>
      </c>
      <c r="M14" s="319"/>
    </row>
    <row r="15" spans="1:13" s="7" customFormat="1" ht="12" customHeight="1">
      <c r="A15" s="117" t="s">
        <v>208</v>
      </c>
      <c r="B15" s="267">
        <v>32339618796</v>
      </c>
      <c r="C15" s="321">
        <v>620795324</v>
      </c>
      <c r="D15" s="321">
        <v>303428481</v>
      </c>
      <c r="E15" s="323">
        <f t="shared" si="0"/>
        <v>924223805</v>
      </c>
      <c r="F15" s="270">
        <f>E15/B15</f>
        <v>0.028578685816615587</v>
      </c>
      <c r="G15" s="268">
        <f>RANK(F15,$F$5:$F$47)</f>
        <v>9</v>
      </c>
      <c r="H15" s="324">
        <v>26360</v>
      </c>
      <c r="I15" s="323">
        <f t="shared" si="2"/>
        <v>23550.657207890745</v>
      </c>
      <c r="J15" s="323">
        <f t="shared" si="3"/>
        <v>11510.943892261</v>
      </c>
      <c r="K15" s="323">
        <f t="shared" si="4"/>
        <v>35061.60110015175</v>
      </c>
      <c r="L15" s="325">
        <f t="shared" si="1"/>
        <v>10</v>
      </c>
      <c r="M15" s="319"/>
    </row>
    <row r="16" spans="1:13" s="7" customFormat="1" ht="12" customHeight="1">
      <c r="A16" s="117" t="s">
        <v>209</v>
      </c>
      <c r="B16" s="267">
        <v>54090143243</v>
      </c>
      <c r="C16" s="323">
        <v>1752613000</v>
      </c>
      <c r="D16" s="323">
        <v>1414900000</v>
      </c>
      <c r="E16" s="323">
        <f t="shared" si="0"/>
        <v>3167513000</v>
      </c>
      <c r="F16" s="270">
        <f t="shared" si="5"/>
        <v>0.05855989298771028</v>
      </c>
      <c r="G16" s="268">
        <f t="shared" si="6"/>
        <v>1</v>
      </c>
      <c r="H16" s="324">
        <v>46373</v>
      </c>
      <c r="I16" s="323">
        <f t="shared" si="2"/>
        <v>37793.82399240938</v>
      </c>
      <c r="J16" s="323">
        <f t="shared" si="3"/>
        <v>30511.288896556187</v>
      </c>
      <c r="K16" s="323">
        <f t="shared" si="4"/>
        <v>68305.11288896557</v>
      </c>
      <c r="L16" s="325">
        <f t="shared" si="1"/>
        <v>1</v>
      </c>
      <c r="M16" s="319"/>
    </row>
    <row r="17" spans="1:13" s="7" customFormat="1" ht="12.75" customHeight="1">
      <c r="A17" s="117" t="s">
        <v>210</v>
      </c>
      <c r="B17" s="267">
        <v>48089453000</v>
      </c>
      <c r="C17" s="323">
        <v>1509317537</v>
      </c>
      <c r="D17" s="323">
        <v>620000000</v>
      </c>
      <c r="E17" s="323">
        <f t="shared" si="0"/>
        <v>2129317537</v>
      </c>
      <c r="F17" s="270">
        <f t="shared" si="5"/>
        <v>0.04427826486194385</v>
      </c>
      <c r="G17" s="268">
        <f t="shared" si="6"/>
        <v>2</v>
      </c>
      <c r="H17" s="324">
        <v>44870</v>
      </c>
      <c r="I17" s="323">
        <f t="shared" si="2"/>
        <v>33637.56489859594</v>
      </c>
      <c r="J17" s="323">
        <f t="shared" si="3"/>
        <v>13817.695564965456</v>
      </c>
      <c r="K17" s="323">
        <f t="shared" si="4"/>
        <v>47455.2604635614</v>
      </c>
      <c r="L17" s="325">
        <f t="shared" si="1"/>
        <v>3</v>
      </c>
      <c r="M17" s="319"/>
    </row>
    <row r="18" spans="1:13" s="7" customFormat="1" ht="13.5" customHeight="1">
      <c r="A18" s="117" t="s">
        <v>211</v>
      </c>
      <c r="B18" s="295">
        <v>40842994855</v>
      </c>
      <c r="C18" s="321">
        <v>1280479373</v>
      </c>
      <c r="D18" s="321">
        <v>127326075</v>
      </c>
      <c r="E18" s="323">
        <f t="shared" si="0"/>
        <v>1407805448</v>
      </c>
      <c r="F18" s="270">
        <f>E18/B18</f>
        <v>0.03446871251723737</v>
      </c>
      <c r="G18" s="268">
        <f>RANK(F18,$F$5:$F$47)</f>
        <v>3</v>
      </c>
      <c r="H18" s="324">
        <v>39435</v>
      </c>
      <c r="I18" s="323">
        <f>C18/H18</f>
        <v>32470.632002028655</v>
      </c>
      <c r="J18" s="323">
        <f>D18/H18</f>
        <v>3228.758082921263</v>
      </c>
      <c r="K18" s="323">
        <f>E18/H18</f>
        <v>35699.39008494992</v>
      </c>
      <c r="L18" s="325">
        <f t="shared" si="1"/>
        <v>8</v>
      </c>
      <c r="M18" s="319"/>
    </row>
    <row r="19" spans="1:13" s="7" customFormat="1" ht="12" customHeight="1">
      <c r="A19" s="301" t="s">
        <v>104</v>
      </c>
      <c r="B19" s="267"/>
      <c r="C19" s="321">
        <v>432806000</v>
      </c>
      <c r="D19" s="321">
        <v>46443690</v>
      </c>
      <c r="E19" s="323">
        <f t="shared" si="0"/>
        <v>479249690</v>
      </c>
      <c r="F19" s="270"/>
      <c r="G19" s="268"/>
      <c r="H19" s="324">
        <v>16690</v>
      </c>
      <c r="I19" s="323">
        <f t="shared" si="2"/>
        <v>25932.055122828042</v>
      </c>
      <c r="J19" s="323">
        <f t="shared" si="3"/>
        <v>2782.725584182145</v>
      </c>
      <c r="K19" s="323">
        <f t="shared" si="4"/>
        <v>28714.780707010184</v>
      </c>
      <c r="L19" s="325">
        <f t="shared" si="1"/>
        <v>24</v>
      </c>
      <c r="M19" s="319"/>
    </row>
    <row r="20" spans="1:13" s="7" customFormat="1" ht="12" customHeight="1">
      <c r="A20" s="117" t="s">
        <v>212</v>
      </c>
      <c r="B20" s="267"/>
      <c r="C20" s="323"/>
      <c r="D20" s="323"/>
      <c r="E20" s="323">
        <f t="shared" si="0"/>
        <v>0</v>
      </c>
      <c r="F20" s="270"/>
      <c r="G20" s="268"/>
      <c r="H20" s="324">
        <v>73585</v>
      </c>
      <c r="I20" s="323">
        <f t="shared" si="2"/>
        <v>0</v>
      </c>
      <c r="J20" s="323">
        <f t="shared" si="3"/>
        <v>0</v>
      </c>
      <c r="K20" s="323">
        <f t="shared" si="4"/>
        <v>0</v>
      </c>
      <c r="L20" s="325"/>
      <c r="M20" s="319" t="s">
        <v>299</v>
      </c>
    </row>
    <row r="21" spans="1:13" s="7" customFormat="1" ht="12" customHeight="1">
      <c r="A21" s="117" t="s">
        <v>213</v>
      </c>
      <c r="B21" s="267"/>
      <c r="C21" s="323"/>
      <c r="D21" s="323"/>
      <c r="E21" s="323">
        <f t="shared" si="0"/>
        <v>0</v>
      </c>
      <c r="F21" s="270"/>
      <c r="G21" s="268"/>
      <c r="H21" s="324">
        <v>106737</v>
      </c>
      <c r="I21" s="323">
        <f t="shared" si="2"/>
        <v>0</v>
      </c>
      <c r="J21" s="323">
        <f t="shared" si="3"/>
        <v>0</v>
      </c>
      <c r="K21" s="323">
        <f t="shared" si="4"/>
        <v>0</v>
      </c>
      <c r="L21" s="325"/>
      <c r="M21" s="319"/>
    </row>
    <row r="22" spans="1:13" s="7" customFormat="1" ht="12" customHeight="1">
      <c r="A22" s="117" t="s">
        <v>214</v>
      </c>
      <c r="B22" s="295">
        <v>24840162000</v>
      </c>
      <c r="C22" s="321">
        <v>479829808</v>
      </c>
      <c r="D22" s="321">
        <v>202803192</v>
      </c>
      <c r="E22" s="323">
        <f t="shared" si="0"/>
        <v>682633000</v>
      </c>
      <c r="F22" s="270">
        <f t="shared" si="5"/>
        <v>0.02748102045389237</v>
      </c>
      <c r="G22" s="268">
        <f t="shared" si="6"/>
        <v>11</v>
      </c>
      <c r="H22" s="324">
        <v>19693</v>
      </c>
      <c r="I22" s="323">
        <f t="shared" si="2"/>
        <v>24365.500837861167</v>
      </c>
      <c r="J22" s="323">
        <f t="shared" si="3"/>
        <v>10298.237546336262</v>
      </c>
      <c r="K22" s="323">
        <f t="shared" si="4"/>
        <v>34663.73838419743</v>
      </c>
      <c r="L22" s="325">
        <f t="shared" si="1"/>
        <v>12</v>
      </c>
      <c r="M22" s="319"/>
    </row>
    <row r="23" spans="1:13" s="7" customFormat="1" ht="12" customHeight="1">
      <c r="A23" s="117" t="s">
        <v>215</v>
      </c>
      <c r="B23" s="267"/>
      <c r="C23" s="321">
        <v>5454229000</v>
      </c>
      <c r="D23" s="321">
        <v>947791000</v>
      </c>
      <c r="E23" s="323">
        <f t="shared" si="0"/>
        <v>6402020000</v>
      </c>
      <c r="F23" s="270"/>
      <c r="G23" s="268"/>
      <c r="H23" s="324">
        <v>153487</v>
      </c>
      <c r="I23" s="323">
        <f t="shared" si="2"/>
        <v>35535.44599868393</v>
      </c>
      <c r="J23" s="323">
        <f t="shared" si="3"/>
        <v>6175.05717096562</v>
      </c>
      <c r="K23" s="323">
        <f t="shared" si="4"/>
        <v>41710.50316964955</v>
      </c>
      <c r="L23" s="325">
        <f t="shared" si="1"/>
        <v>5</v>
      </c>
      <c r="M23" s="319"/>
    </row>
    <row r="24" spans="1:13" s="7" customFormat="1" ht="12" customHeight="1">
      <c r="A24" s="117" t="s">
        <v>216</v>
      </c>
      <c r="B24" s="267">
        <v>93408692399</v>
      </c>
      <c r="C24" s="323">
        <v>2040813000</v>
      </c>
      <c r="D24" s="323">
        <v>954558000</v>
      </c>
      <c r="E24" s="323">
        <f t="shared" si="0"/>
        <v>2995371000</v>
      </c>
      <c r="F24" s="270">
        <f>E24/B24</f>
        <v>0.03206736892542206</v>
      </c>
      <c r="G24" s="268">
        <f>RANK(F24,$F$5:$F$47)</f>
        <v>4</v>
      </c>
      <c r="H24" s="324">
        <v>83866</v>
      </c>
      <c r="I24" s="323">
        <f t="shared" si="2"/>
        <v>24334.211718694107</v>
      </c>
      <c r="J24" s="323">
        <f t="shared" si="3"/>
        <v>11381.942622755349</v>
      </c>
      <c r="K24" s="323">
        <f t="shared" si="4"/>
        <v>35716.15434144945</v>
      </c>
      <c r="L24" s="325">
        <f t="shared" si="1"/>
        <v>7</v>
      </c>
      <c r="M24" s="319"/>
    </row>
    <row r="25" spans="1:13" s="7" customFormat="1" ht="12" customHeight="1">
      <c r="A25" s="117" t="s">
        <v>217</v>
      </c>
      <c r="B25" s="267"/>
      <c r="C25" s="323">
        <v>594501388</v>
      </c>
      <c r="D25" s="323">
        <v>112223598</v>
      </c>
      <c r="E25" s="323">
        <f t="shared" si="0"/>
        <v>706724986</v>
      </c>
      <c r="F25" s="270"/>
      <c r="G25" s="268"/>
      <c r="H25" s="324">
        <v>21450</v>
      </c>
      <c r="I25" s="323">
        <f t="shared" si="2"/>
        <v>27715.682424242423</v>
      </c>
      <c r="J25" s="323">
        <f t="shared" si="3"/>
        <v>5231.869370629371</v>
      </c>
      <c r="K25" s="323">
        <f t="shared" si="4"/>
        <v>32947.5517948718</v>
      </c>
      <c r="L25" s="325">
        <f t="shared" si="1"/>
        <v>16</v>
      </c>
      <c r="M25" s="319"/>
    </row>
    <row r="26" spans="1:13" s="7" customFormat="1" ht="12" customHeight="1">
      <c r="A26" s="117" t="s">
        <v>218</v>
      </c>
      <c r="B26" s="267">
        <v>40295656991</v>
      </c>
      <c r="C26" s="323">
        <v>1236805310</v>
      </c>
      <c r="D26" s="323">
        <v>26873133</v>
      </c>
      <c r="E26" s="323">
        <f t="shared" si="0"/>
        <v>1263678443</v>
      </c>
      <c r="F26" s="270">
        <f>E26/B26</f>
        <v>0.03136016477612566</v>
      </c>
      <c r="G26" s="268">
        <f>RANK(F26,$F$5:$F$47)</f>
        <v>6</v>
      </c>
      <c r="H26" s="324">
        <v>41860</v>
      </c>
      <c r="I26" s="323">
        <f t="shared" si="2"/>
        <v>29546.232919254657</v>
      </c>
      <c r="J26" s="323">
        <f t="shared" si="3"/>
        <v>641.9764214046822</v>
      </c>
      <c r="K26" s="323">
        <f t="shared" si="4"/>
        <v>30188.20934065934</v>
      </c>
      <c r="L26" s="325">
        <f t="shared" si="1"/>
        <v>18</v>
      </c>
      <c r="M26" s="319"/>
    </row>
    <row r="27" spans="1:13" s="7" customFormat="1" ht="12" customHeight="1">
      <c r="A27" s="117" t="s">
        <v>219</v>
      </c>
      <c r="B27" s="267">
        <v>43483205761</v>
      </c>
      <c r="C27" s="321">
        <v>889269726</v>
      </c>
      <c r="D27" s="321">
        <v>372678764</v>
      </c>
      <c r="E27" s="323">
        <f t="shared" si="0"/>
        <v>1261948490</v>
      </c>
      <c r="F27" s="270">
        <f>E27/B27</f>
        <v>0.02902151458050591</v>
      </c>
      <c r="G27" s="268">
        <f>RANK(F27,$F$5:$F$47)</f>
        <v>8</v>
      </c>
      <c r="H27" s="324">
        <v>36350</v>
      </c>
      <c r="I27" s="323">
        <f t="shared" si="2"/>
        <v>24464.091499312242</v>
      </c>
      <c r="J27" s="323">
        <f t="shared" si="3"/>
        <v>10252.510701513067</v>
      </c>
      <c r="K27" s="323">
        <f t="shared" si="4"/>
        <v>34716.60220082531</v>
      </c>
      <c r="L27" s="325">
        <f t="shared" si="1"/>
        <v>11</v>
      </c>
      <c r="M27" s="319"/>
    </row>
    <row r="28" spans="1:13" s="7" customFormat="1" ht="12" customHeight="1">
      <c r="A28" s="301" t="s">
        <v>280</v>
      </c>
      <c r="B28" s="267">
        <v>21485372000</v>
      </c>
      <c r="C28" s="323">
        <v>559800359</v>
      </c>
      <c r="D28" s="323">
        <v>73229202</v>
      </c>
      <c r="E28" s="323">
        <f t="shared" si="0"/>
        <v>633029561</v>
      </c>
      <c r="F28" s="270">
        <f t="shared" si="5"/>
        <v>0.02946328138977533</v>
      </c>
      <c r="G28" s="268">
        <f t="shared" si="6"/>
        <v>7</v>
      </c>
      <c r="H28" s="324">
        <v>19352</v>
      </c>
      <c r="I28" s="323">
        <f t="shared" si="2"/>
        <v>28927.261213311285</v>
      </c>
      <c r="J28" s="323">
        <f t="shared" si="3"/>
        <v>3784.063766019016</v>
      </c>
      <c r="K28" s="323">
        <f t="shared" si="4"/>
        <v>32711.3249793303</v>
      </c>
      <c r="L28" s="325">
        <f t="shared" si="1"/>
        <v>17</v>
      </c>
      <c r="M28" s="319"/>
    </row>
    <row r="29" spans="1:13" s="7" customFormat="1" ht="12" customHeight="1">
      <c r="A29" s="117" t="s">
        <v>220</v>
      </c>
      <c r="B29" s="295">
        <v>16820459000</v>
      </c>
      <c r="C29" s="321">
        <v>340789193</v>
      </c>
      <c r="D29" s="321">
        <v>41575000</v>
      </c>
      <c r="E29" s="323">
        <f t="shared" si="0"/>
        <v>382364193</v>
      </c>
      <c r="F29" s="270">
        <f t="shared" si="5"/>
        <v>0.02273209030740481</v>
      </c>
      <c r="G29" s="268">
        <f t="shared" si="6"/>
        <v>22</v>
      </c>
      <c r="H29" s="324">
        <v>15463</v>
      </c>
      <c r="I29" s="323">
        <f t="shared" si="2"/>
        <v>22039.008795188514</v>
      </c>
      <c r="J29" s="323">
        <f t="shared" si="3"/>
        <v>2688.6761947875575</v>
      </c>
      <c r="K29" s="323">
        <f t="shared" si="4"/>
        <v>24727.68498997607</v>
      </c>
      <c r="L29" s="325">
        <f t="shared" si="1"/>
        <v>32</v>
      </c>
      <c r="M29" s="319"/>
    </row>
    <row r="30" spans="1:13" s="7" customFormat="1" ht="12" customHeight="1">
      <c r="A30" s="423" t="s">
        <v>221</v>
      </c>
      <c r="B30" s="267">
        <v>36833964000</v>
      </c>
      <c r="C30" s="323">
        <v>896891000</v>
      </c>
      <c r="D30" s="323">
        <v>100559000</v>
      </c>
      <c r="E30" s="323">
        <f t="shared" si="0"/>
        <v>997450000</v>
      </c>
      <c r="F30" s="270">
        <f t="shared" si="5"/>
        <v>0.02707962683571065</v>
      </c>
      <c r="G30" s="268">
        <f t="shared" si="6"/>
        <v>14</v>
      </c>
      <c r="H30" s="324">
        <v>33145</v>
      </c>
      <c r="I30" s="323">
        <f t="shared" si="2"/>
        <v>27059.61683511842</v>
      </c>
      <c r="J30" s="323">
        <f t="shared" si="3"/>
        <v>3033.9116005430683</v>
      </c>
      <c r="K30" s="323">
        <f t="shared" si="4"/>
        <v>30093.528435661487</v>
      </c>
      <c r="L30" s="325">
        <f t="shared" si="1"/>
        <v>20</v>
      </c>
      <c r="M30" s="319"/>
    </row>
    <row r="31" spans="1:13" s="7" customFormat="1" ht="12" customHeight="1">
      <c r="A31" s="117" t="s">
        <v>168</v>
      </c>
      <c r="B31" s="267">
        <v>4305135365</v>
      </c>
      <c r="C31" s="323">
        <v>71738236</v>
      </c>
      <c r="D31" s="323">
        <v>2000000</v>
      </c>
      <c r="E31" s="323">
        <f aca="true" t="shared" si="7" ref="E31:E47">C31+D31</f>
        <v>73738236</v>
      </c>
      <c r="F31" s="270">
        <f t="shared" si="5"/>
        <v>0.017127971538242213</v>
      </c>
      <c r="G31" s="268">
        <f t="shared" si="6"/>
        <v>31</v>
      </c>
      <c r="H31" s="324">
        <v>4016</v>
      </c>
      <c r="I31" s="323">
        <f t="shared" si="2"/>
        <v>17863.10657370518</v>
      </c>
      <c r="J31" s="323">
        <f t="shared" si="3"/>
        <v>498.00796812749</v>
      </c>
      <c r="K31" s="323">
        <f t="shared" si="4"/>
        <v>18361.11454183267</v>
      </c>
      <c r="L31" s="325">
        <f t="shared" si="1"/>
        <v>38</v>
      </c>
      <c r="M31" s="319"/>
    </row>
    <row r="32" spans="1:13" s="7" customFormat="1" ht="12" customHeight="1">
      <c r="A32" s="117" t="s">
        <v>169</v>
      </c>
      <c r="B32" s="267">
        <v>5408069000</v>
      </c>
      <c r="C32" s="323">
        <v>126843000</v>
      </c>
      <c r="D32" s="323">
        <v>5000000</v>
      </c>
      <c r="E32" s="323">
        <f t="shared" si="7"/>
        <v>131843000</v>
      </c>
      <c r="F32" s="270">
        <f t="shared" si="5"/>
        <v>0.02437894191068938</v>
      </c>
      <c r="G32" s="268">
        <f t="shared" si="6"/>
        <v>21</v>
      </c>
      <c r="H32" s="324">
        <v>4746</v>
      </c>
      <c r="I32" s="323">
        <f t="shared" si="2"/>
        <v>26726.29582806574</v>
      </c>
      <c r="J32" s="323">
        <f t="shared" si="3"/>
        <v>1053.5187526337968</v>
      </c>
      <c r="K32" s="323">
        <f t="shared" si="4"/>
        <v>27779.814580699538</v>
      </c>
      <c r="L32" s="325">
        <f t="shared" si="1"/>
        <v>26</v>
      </c>
      <c r="M32" s="319"/>
    </row>
    <row r="33" spans="1:13" s="7" customFormat="1" ht="12" customHeight="1">
      <c r="A33" s="117" t="s">
        <v>170</v>
      </c>
      <c r="B33" s="267">
        <v>2666453000</v>
      </c>
      <c r="C33" s="323">
        <v>38577668</v>
      </c>
      <c r="D33" s="323">
        <v>0</v>
      </c>
      <c r="E33" s="323">
        <f t="shared" si="7"/>
        <v>38577668</v>
      </c>
      <c r="F33" s="270">
        <f t="shared" si="5"/>
        <v>0.014467784731251591</v>
      </c>
      <c r="G33" s="268">
        <f t="shared" si="6"/>
        <v>33</v>
      </c>
      <c r="H33" s="324">
        <v>1977</v>
      </c>
      <c r="I33" s="323">
        <f t="shared" si="2"/>
        <v>19513.23621648963</v>
      </c>
      <c r="J33" s="323">
        <f t="shared" si="3"/>
        <v>0</v>
      </c>
      <c r="K33" s="323">
        <f t="shared" si="4"/>
        <v>19513.23621648963</v>
      </c>
      <c r="L33" s="325">
        <f t="shared" si="1"/>
        <v>37</v>
      </c>
      <c r="M33" s="319"/>
    </row>
    <row r="34" spans="1:13" s="7" customFormat="1" ht="13.5">
      <c r="A34" s="117" t="s">
        <v>222</v>
      </c>
      <c r="B34" s="267">
        <v>37028274000</v>
      </c>
      <c r="C34" s="323">
        <v>723346815</v>
      </c>
      <c r="D34" s="323">
        <v>23125000</v>
      </c>
      <c r="E34" s="323">
        <f t="shared" si="7"/>
        <v>746471815</v>
      </c>
      <c r="F34" s="270">
        <f t="shared" si="5"/>
        <v>0.020159508785097573</v>
      </c>
      <c r="G34" s="268">
        <f t="shared" si="6"/>
        <v>27</v>
      </c>
      <c r="H34" s="324">
        <v>31395</v>
      </c>
      <c r="I34" s="323">
        <f t="shared" si="2"/>
        <v>23040.19159101768</v>
      </c>
      <c r="J34" s="323">
        <f t="shared" si="3"/>
        <v>736.5822583213887</v>
      </c>
      <c r="K34" s="323">
        <f t="shared" si="4"/>
        <v>23776.773849339068</v>
      </c>
      <c r="L34" s="325">
        <f t="shared" si="1"/>
        <v>34</v>
      </c>
      <c r="M34" s="319"/>
    </row>
    <row r="35" spans="1:13" s="7" customFormat="1" ht="12" customHeight="1">
      <c r="A35" s="117" t="s">
        <v>165</v>
      </c>
      <c r="B35" s="267">
        <v>323655186000</v>
      </c>
      <c r="C35" s="321">
        <v>8061145744</v>
      </c>
      <c r="D35" s="321">
        <v>0</v>
      </c>
      <c r="E35" s="323">
        <f t="shared" si="7"/>
        <v>8061145744</v>
      </c>
      <c r="F35" s="270">
        <f t="shared" si="5"/>
        <v>0.024906586060388355</v>
      </c>
      <c r="G35" s="268">
        <f t="shared" si="6"/>
        <v>20</v>
      </c>
      <c r="H35" s="324">
        <v>243036</v>
      </c>
      <c r="I35" s="323">
        <f t="shared" si="2"/>
        <v>33168.52542010237</v>
      </c>
      <c r="J35" s="323">
        <f t="shared" si="3"/>
        <v>0</v>
      </c>
      <c r="K35" s="323">
        <f t="shared" si="4"/>
        <v>33168.52542010237</v>
      </c>
      <c r="L35" s="325">
        <f t="shared" si="1"/>
        <v>15</v>
      </c>
      <c r="M35" s="319"/>
    </row>
    <row r="36" spans="1:13" s="7" customFormat="1" ht="12" customHeight="1">
      <c r="A36" s="423" t="s">
        <v>223</v>
      </c>
      <c r="B36" s="267">
        <v>58223415000</v>
      </c>
      <c r="C36" s="323">
        <v>1033465000</v>
      </c>
      <c r="D36" s="323">
        <v>417000000</v>
      </c>
      <c r="E36" s="323">
        <f t="shared" si="7"/>
        <v>1450465000</v>
      </c>
      <c r="F36" s="270">
        <f>E36/B36</f>
        <v>0.02491205642953097</v>
      </c>
      <c r="G36" s="268">
        <f>RANK(F36,$F$5:$F$47)</f>
        <v>19</v>
      </c>
      <c r="H36" s="324">
        <v>48096</v>
      </c>
      <c r="I36" s="323">
        <f t="shared" si="2"/>
        <v>21487.545741849633</v>
      </c>
      <c r="J36" s="323">
        <f t="shared" si="3"/>
        <v>8670.159680638722</v>
      </c>
      <c r="K36" s="323">
        <f t="shared" si="4"/>
        <v>30157.705422488358</v>
      </c>
      <c r="L36" s="325">
        <f t="shared" si="1"/>
        <v>19</v>
      </c>
      <c r="M36" s="319"/>
    </row>
    <row r="37" spans="1:13" s="7" customFormat="1" ht="12" customHeight="1">
      <c r="A37" s="117" t="s">
        <v>171</v>
      </c>
      <c r="B37" s="267">
        <v>26493468701</v>
      </c>
      <c r="C37" s="323">
        <v>485885000</v>
      </c>
      <c r="D37" s="323">
        <v>0</v>
      </c>
      <c r="E37" s="323">
        <f t="shared" si="7"/>
        <v>485885000</v>
      </c>
      <c r="F37" s="270">
        <f>E37/B37</f>
        <v>0.018339803122180833</v>
      </c>
      <c r="G37" s="268">
        <f>RANK(F37,$F$5:$F$47)</f>
        <v>30</v>
      </c>
      <c r="H37" s="324">
        <v>16854</v>
      </c>
      <c r="I37" s="323">
        <f t="shared" si="2"/>
        <v>28829.061350421263</v>
      </c>
      <c r="J37" s="323">
        <f t="shared" si="3"/>
        <v>0</v>
      </c>
      <c r="K37" s="323">
        <f t="shared" si="4"/>
        <v>28829.061350421263</v>
      </c>
      <c r="L37" s="325">
        <f t="shared" si="1"/>
        <v>23</v>
      </c>
      <c r="M37" s="319"/>
    </row>
    <row r="38" spans="1:13" s="7" customFormat="1" ht="12" customHeight="1">
      <c r="A38" s="117" t="s">
        <v>224</v>
      </c>
      <c r="B38" s="267">
        <v>28500383000</v>
      </c>
      <c r="C38" s="323">
        <v>676596000</v>
      </c>
      <c r="D38" s="323">
        <v>224956000</v>
      </c>
      <c r="E38" s="323">
        <f t="shared" si="7"/>
        <v>901552000</v>
      </c>
      <c r="F38" s="270">
        <f t="shared" si="5"/>
        <v>0.031632978405939316</v>
      </c>
      <c r="G38" s="268">
        <f t="shared" si="6"/>
        <v>5</v>
      </c>
      <c r="H38" s="324">
        <v>20727</v>
      </c>
      <c r="I38" s="323">
        <f t="shared" si="2"/>
        <v>32643.218989723548</v>
      </c>
      <c r="J38" s="323">
        <f t="shared" si="3"/>
        <v>10853.283157234526</v>
      </c>
      <c r="K38" s="323">
        <f t="shared" si="4"/>
        <v>43496.502146958075</v>
      </c>
      <c r="L38" s="325">
        <f>RANK(K38,$K$5:$K$47)</f>
        <v>4</v>
      </c>
      <c r="M38" s="319"/>
    </row>
    <row r="39" spans="1:13" s="7" customFormat="1" ht="12" customHeight="1">
      <c r="A39" s="117" t="s">
        <v>225</v>
      </c>
      <c r="B39" s="267">
        <v>5705000000</v>
      </c>
      <c r="C39" s="323">
        <v>125708000</v>
      </c>
      <c r="D39" s="323">
        <v>17000000</v>
      </c>
      <c r="E39" s="323">
        <f t="shared" si="7"/>
        <v>142708000</v>
      </c>
      <c r="F39" s="270">
        <f t="shared" si="5"/>
        <v>0.025014548641542508</v>
      </c>
      <c r="G39" s="268">
        <f t="shared" si="6"/>
        <v>18</v>
      </c>
      <c r="H39" s="324">
        <v>5153</v>
      </c>
      <c r="I39" s="323">
        <f t="shared" si="2"/>
        <v>24395.10964486707</v>
      </c>
      <c r="J39" s="323">
        <f t="shared" si="3"/>
        <v>3299.049097613041</v>
      </c>
      <c r="K39" s="323">
        <f t="shared" si="4"/>
        <v>27694.158742480107</v>
      </c>
      <c r="L39" s="325">
        <f t="shared" si="1"/>
        <v>27</v>
      </c>
      <c r="M39" s="319"/>
    </row>
    <row r="40" spans="1:13" s="7" customFormat="1" ht="12" customHeight="1">
      <c r="A40" s="117" t="s">
        <v>226</v>
      </c>
      <c r="B40" s="267"/>
      <c r="C40" s="323"/>
      <c r="D40" s="323"/>
      <c r="E40" s="323">
        <f t="shared" si="7"/>
        <v>0</v>
      </c>
      <c r="F40" s="270"/>
      <c r="G40" s="268"/>
      <c r="H40" s="324">
        <v>59277</v>
      </c>
      <c r="I40" s="323">
        <f>C40/H40</f>
        <v>0</v>
      </c>
      <c r="J40" s="323">
        <f>D40/H40</f>
        <v>0</v>
      </c>
      <c r="K40" s="323">
        <f>E40/H40</f>
        <v>0</v>
      </c>
      <c r="L40" s="325"/>
      <c r="M40" s="319" t="s">
        <v>52</v>
      </c>
    </row>
    <row r="41" spans="1:13" s="7" customFormat="1" ht="12" customHeight="1">
      <c r="A41" s="117" t="s">
        <v>227</v>
      </c>
      <c r="B41" s="267">
        <v>29114118000</v>
      </c>
      <c r="C41" s="323">
        <v>630250000</v>
      </c>
      <c r="D41" s="323">
        <v>0</v>
      </c>
      <c r="E41" s="323">
        <f t="shared" si="7"/>
        <v>630250000</v>
      </c>
      <c r="F41" s="270">
        <f t="shared" si="5"/>
        <v>0.02164757318081901</v>
      </c>
      <c r="G41" s="268">
        <f t="shared" si="6"/>
        <v>23</v>
      </c>
      <c r="H41" s="324">
        <v>23736</v>
      </c>
      <c r="I41" s="323">
        <f t="shared" si="2"/>
        <v>26552.494101786317</v>
      </c>
      <c r="J41" s="323">
        <f t="shared" si="3"/>
        <v>0</v>
      </c>
      <c r="K41" s="323">
        <f t="shared" si="4"/>
        <v>26552.494101786317</v>
      </c>
      <c r="L41" s="325">
        <f t="shared" si="1"/>
        <v>29</v>
      </c>
      <c r="M41" s="319"/>
    </row>
    <row r="42" spans="1:13" s="7" customFormat="1" ht="12" customHeight="1">
      <c r="A42" s="117" t="s">
        <v>228</v>
      </c>
      <c r="B42" s="295">
        <v>49623023000</v>
      </c>
      <c r="C42" s="323">
        <v>766715751</v>
      </c>
      <c r="D42" s="323">
        <v>7753524</v>
      </c>
      <c r="E42" s="323">
        <f t="shared" si="7"/>
        <v>774469275</v>
      </c>
      <c r="F42" s="270">
        <f t="shared" si="5"/>
        <v>0.015607055519370515</v>
      </c>
      <c r="G42" s="268">
        <f t="shared" si="6"/>
        <v>32</v>
      </c>
      <c r="H42" s="324">
        <v>28244</v>
      </c>
      <c r="I42" s="323">
        <f t="shared" si="2"/>
        <v>27146.14611952981</v>
      </c>
      <c r="J42" s="323">
        <f t="shared" si="3"/>
        <v>274.519331539442</v>
      </c>
      <c r="K42" s="323">
        <f t="shared" si="4"/>
        <v>27420.665451069253</v>
      </c>
      <c r="L42" s="325">
        <f t="shared" si="1"/>
        <v>28</v>
      </c>
      <c r="M42" s="319"/>
    </row>
    <row r="43" spans="1:13" s="7" customFormat="1" ht="12" customHeight="1">
      <c r="A43" s="117" t="s">
        <v>172</v>
      </c>
      <c r="B43" s="295">
        <v>4598000000</v>
      </c>
      <c r="C43" s="323">
        <v>81132823</v>
      </c>
      <c r="D43" s="323">
        <v>4207860</v>
      </c>
      <c r="E43" s="323">
        <f t="shared" si="7"/>
        <v>85340683</v>
      </c>
      <c r="F43" s="270">
        <f t="shared" si="5"/>
        <v>0.018560392127011743</v>
      </c>
      <c r="G43" s="268">
        <f t="shared" si="6"/>
        <v>28</v>
      </c>
      <c r="H43" s="324">
        <v>2170</v>
      </c>
      <c r="I43" s="323">
        <f t="shared" si="2"/>
        <v>37388.39769585254</v>
      </c>
      <c r="J43" s="323">
        <f t="shared" si="3"/>
        <v>1939.10599078341</v>
      </c>
      <c r="K43" s="323">
        <f t="shared" si="4"/>
        <v>39327.503686635944</v>
      </c>
      <c r="L43" s="325">
        <f t="shared" si="1"/>
        <v>6</v>
      </c>
      <c r="M43" s="319"/>
    </row>
    <row r="44" spans="1:13" s="7" customFormat="1" ht="12" customHeight="1">
      <c r="A44" s="117" t="s">
        <v>173</v>
      </c>
      <c r="B44" s="267"/>
      <c r="C44" s="323">
        <v>243424624</v>
      </c>
      <c r="D44" s="323">
        <v>14422821</v>
      </c>
      <c r="E44" s="323">
        <f t="shared" si="7"/>
        <v>257847445</v>
      </c>
      <c r="F44" s="270"/>
      <c r="G44" s="268"/>
      <c r="H44" s="324">
        <v>11817</v>
      </c>
      <c r="I44" s="323">
        <f t="shared" si="2"/>
        <v>20599.528137429126</v>
      </c>
      <c r="J44" s="323">
        <f t="shared" si="3"/>
        <v>1220.5145976136075</v>
      </c>
      <c r="K44" s="323">
        <f t="shared" si="4"/>
        <v>21820.042735042734</v>
      </c>
      <c r="L44" s="325">
        <f t="shared" si="1"/>
        <v>36</v>
      </c>
      <c r="M44" s="319"/>
    </row>
    <row r="45" spans="1:13" s="7" customFormat="1" ht="12" customHeight="1">
      <c r="A45" s="117" t="s">
        <v>229</v>
      </c>
      <c r="B45" s="267">
        <v>21342000000</v>
      </c>
      <c r="C45" s="323">
        <v>570983333</v>
      </c>
      <c r="D45" s="323">
        <v>0</v>
      </c>
      <c r="E45" s="323">
        <f t="shared" si="7"/>
        <v>570983333</v>
      </c>
      <c r="F45" s="270">
        <f t="shared" si="5"/>
        <v>0.02675397493205885</v>
      </c>
      <c r="G45" s="268">
        <f t="shared" si="6"/>
        <v>16</v>
      </c>
      <c r="H45" s="324">
        <v>21984</v>
      </c>
      <c r="I45" s="323">
        <f t="shared" si="2"/>
        <v>25972.677083333332</v>
      </c>
      <c r="J45" s="323">
        <f t="shared" si="3"/>
        <v>0</v>
      </c>
      <c r="K45" s="323">
        <f t="shared" si="4"/>
        <v>25972.677083333332</v>
      </c>
      <c r="L45" s="325">
        <f t="shared" si="1"/>
        <v>30</v>
      </c>
      <c r="M45" s="319"/>
    </row>
    <row r="46" spans="1:13" s="7" customFormat="1" ht="12" customHeight="1">
      <c r="A46" s="117" t="s">
        <v>230</v>
      </c>
      <c r="B46" s="267">
        <v>17172137000</v>
      </c>
      <c r="C46" s="323">
        <v>443321000</v>
      </c>
      <c r="D46" s="323">
        <v>27373000</v>
      </c>
      <c r="E46" s="323">
        <f t="shared" si="7"/>
        <v>470694000</v>
      </c>
      <c r="F46" s="270">
        <f t="shared" si="5"/>
        <v>0.027410333379008098</v>
      </c>
      <c r="G46" s="268">
        <f t="shared" si="6"/>
        <v>12</v>
      </c>
      <c r="H46" s="324">
        <v>16818</v>
      </c>
      <c r="I46" s="323">
        <f t="shared" si="2"/>
        <v>26359.91199904864</v>
      </c>
      <c r="J46" s="323">
        <f t="shared" si="3"/>
        <v>1627.6013794743726</v>
      </c>
      <c r="K46" s="323">
        <f t="shared" si="4"/>
        <v>27987.51337852301</v>
      </c>
      <c r="L46" s="325">
        <f t="shared" si="1"/>
        <v>25</v>
      </c>
      <c r="M46" s="319"/>
    </row>
    <row r="47" spans="1:13" s="7" customFormat="1" ht="12" customHeight="1" thickBot="1">
      <c r="A47" s="456" t="s">
        <v>174</v>
      </c>
      <c r="B47" s="457">
        <v>6449384869</v>
      </c>
      <c r="C47" s="458">
        <v>134883712</v>
      </c>
      <c r="D47" s="458">
        <v>0</v>
      </c>
      <c r="E47" s="323">
        <f t="shared" si="7"/>
        <v>134883712</v>
      </c>
      <c r="F47" s="413">
        <f t="shared" si="5"/>
        <v>0.020914197980080262</v>
      </c>
      <c r="G47" s="459">
        <f t="shared" si="6"/>
        <v>25</v>
      </c>
      <c r="H47" s="324">
        <v>5598</v>
      </c>
      <c r="I47" s="460">
        <f t="shared" si="2"/>
        <v>24094.982493747768</v>
      </c>
      <c r="J47" s="460">
        <f>D47/H47</f>
        <v>0</v>
      </c>
      <c r="K47" s="460">
        <f t="shared" si="4"/>
        <v>24094.982493747768</v>
      </c>
      <c r="L47" s="352">
        <f t="shared" si="1"/>
        <v>33</v>
      </c>
      <c r="M47" s="319"/>
    </row>
    <row r="48" spans="1:13" s="7" customFormat="1" ht="14.25" thickBot="1">
      <c r="A48" s="141" t="s">
        <v>232</v>
      </c>
      <c r="B48" s="326">
        <f>SUM(B5:B47)</f>
        <v>3034829187507</v>
      </c>
      <c r="C48" s="327">
        <f>SUM(C5:C47)</f>
        <v>62597363347</v>
      </c>
      <c r="D48" s="327">
        <f>SUM(D5:D47)</f>
        <v>29407140360</v>
      </c>
      <c r="E48" s="328">
        <f>SUM(E5:E47)</f>
        <v>92004503707</v>
      </c>
      <c r="F48" s="329">
        <f t="shared" si="5"/>
        <v>0.03031620497316302</v>
      </c>
      <c r="G48" s="330"/>
      <c r="H48" s="328">
        <f>SUM(H5:H47)</f>
        <v>2579489</v>
      </c>
      <c r="I48" s="327">
        <f t="shared" si="2"/>
        <v>24267.350373271605</v>
      </c>
      <c r="J48" s="327">
        <f t="shared" si="3"/>
        <v>11400.374399735761</v>
      </c>
      <c r="K48" s="328">
        <f t="shared" si="4"/>
        <v>35667.724773007365</v>
      </c>
      <c r="L48" s="331"/>
      <c r="M48" s="319"/>
    </row>
    <row r="49" spans="1:2" ht="12" customHeight="1">
      <c r="A49" s="3"/>
      <c r="B49" s="5" t="s">
        <v>245</v>
      </c>
    </row>
    <row r="50" ht="13.5">
      <c r="B50" s="5" t="s">
        <v>246</v>
      </c>
    </row>
  </sheetData>
  <sheetProtection/>
  <mergeCells count="4">
    <mergeCell ref="A3:A4"/>
    <mergeCell ref="H3:H4"/>
    <mergeCell ref="I3:L3"/>
    <mergeCell ref="B3:G3"/>
  </mergeCells>
  <printOptions/>
  <pageMargins left="0.51" right="0.22" top="0.74" bottom="0.41" header="0.58" footer="0.26"/>
  <pageSetup fitToHeight="1" fitToWidth="1" horizontalDpi="300" verticalDpi="300" orientation="landscape" paperSize="9" scale="72" r:id="rId1"/>
  <headerFooter alignWithMargins="0">
    <oddHeader>&amp;R&amp;D  &amp;T</oddHeader>
  </headerFooter>
  <ignoredErrors>
    <ignoredError sqref="F8" evalError="1"/>
  </ignoredErrors>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pane xSplit="1" ySplit="4" topLeftCell="D5" activePane="bottomRight" state="frozen"/>
      <selection pane="topLeft" activeCell="A1" sqref="A1"/>
      <selection pane="topRight" activeCell="C1" sqref="C1"/>
      <selection pane="bottomLeft" activeCell="A5" sqref="A5"/>
      <selection pane="bottomRight" activeCell="L24" sqref="L24"/>
    </sheetView>
  </sheetViews>
  <sheetFormatPr defaultColWidth="9.00390625" defaultRowHeight="13.5"/>
  <cols>
    <col min="1" max="1" width="13.625" style="1" customWidth="1"/>
    <col min="2" max="2" width="20.125" style="0" customWidth="1"/>
    <col min="3" max="3" width="16.375" style="0" customWidth="1"/>
    <col min="4" max="4" width="15.50390625" style="0" customWidth="1"/>
    <col min="5" max="5" width="16.375" style="0" customWidth="1"/>
    <col min="6" max="6" width="7.75390625" style="0" customWidth="1"/>
    <col min="7" max="7" width="5.50390625" style="0" customWidth="1"/>
    <col min="8" max="8" width="11.375" style="0" customWidth="1"/>
    <col min="9" max="9" width="12.00390625" style="0" customWidth="1"/>
    <col min="10" max="10" width="9.50390625" style="0" customWidth="1"/>
    <col min="11" max="11" width="10.375" style="0" customWidth="1"/>
    <col min="12" max="12" width="7.375" style="0" customWidth="1"/>
    <col min="13" max="13" width="13.50390625" style="318" customWidth="1"/>
  </cols>
  <sheetData>
    <row r="1" spans="2:13" ht="30.75" customHeight="1">
      <c r="B1" s="150" t="s">
        <v>120</v>
      </c>
      <c r="M1" s="510"/>
    </row>
    <row r="2" spans="3:13" ht="18.75" customHeight="1" thickBot="1">
      <c r="C2" s="39" t="s">
        <v>118</v>
      </c>
      <c r="D2" s="8"/>
      <c r="E2" s="8"/>
      <c r="F2" s="38"/>
      <c r="G2" s="8"/>
      <c r="H2" s="8"/>
      <c r="I2" s="8"/>
      <c r="J2" s="8"/>
      <c r="K2" s="8"/>
      <c r="M2" s="510"/>
    </row>
    <row r="3" spans="1:13" ht="17.25" customHeight="1">
      <c r="A3" s="602"/>
      <c r="B3" s="604" t="s">
        <v>121</v>
      </c>
      <c r="C3" s="600"/>
      <c r="D3" s="600"/>
      <c r="E3" s="600"/>
      <c r="F3" s="600"/>
      <c r="G3" s="601"/>
      <c r="H3" s="594" t="s">
        <v>122</v>
      </c>
      <c r="I3" s="596" t="s">
        <v>239</v>
      </c>
      <c r="J3" s="597"/>
      <c r="K3" s="597"/>
      <c r="L3" s="598"/>
      <c r="M3" s="510"/>
    </row>
    <row r="4" spans="1:13" ht="33.75" customHeight="1" thickBot="1">
      <c r="A4" s="603"/>
      <c r="B4" s="120" t="s">
        <v>234</v>
      </c>
      <c r="C4" s="114" t="s">
        <v>238</v>
      </c>
      <c r="D4" s="114" t="s">
        <v>237</v>
      </c>
      <c r="E4" s="114" t="s">
        <v>235</v>
      </c>
      <c r="F4" s="114" t="s">
        <v>236</v>
      </c>
      <c r="G4" s="501" t="s">
        <v>247</v>
      </c>
      <c r="H4" s="595"/>
      <c r="I4" s="115" t="s">
        <v>240</v>
      </c>
      <c r="J4" s="502" t="s">
        <v>241</v>
      </c>
      <c r="K4" s="116" t="s">
        <v>242</v>
      </c>
      <c r="L4" s="503" t="s">
        <v>243</v>
      </c>
      <c r="M4" s="510"/>
    </row>
    <row r="5" spans="1:13" s="7" customFormat="1" ht="13.5">
      <c r="A5" s="353" t="s">
        <v>233</v>
      </c>
      <c r="B5" s="354">
        <v>1720549707000</v>
      </c>
      <c r="C5" s="349">
        <v>24000000000</v>
      </c>
      <c r="D5" s="349">
        <v>19800000000</v>
      </c>
      <c r="E5" s="349">
        <f aca="true" t="shared" si="0" ref="E5:E14">C5+D5</f>
        <v>43800000000</v>
      </c>
      <c r="F5" s="355">
        <f aca="true" t="shared" si="1" ref="F5:F48">E5/B5</f>
        <v>0.025456980302168045</v>
      </c>
      <c r="G5" s="350">
        <f aca="true" t="shared" si="2" ref="G5:G47">RANK(F5,$F$5:$F$47)</f>
        <v>20</v>
      </c>
      <c r="H5" s="356">
        <f>'2010繰入金決算見込'!H5</f>
        <v>815759</v>
      </c>
      <c r="I5" s="349">
        <f aca="true" t="shared" si="3" ref="I5:I48">C5/H5</f>
        <v>29420.45383501745</v>
      </c>
      <c r="J5" s="349">
        <f aca="true" t="shared" si="4" ref="J5:J48">D5/H5</f>
        <v>24271.874413889396</v>
      </c>
      <c r="K5" s="351">
        <f aca="true" t="shared" si="5" ref="K5:K48">E5/H5</f>
        <v>53692.328248906844</v>
      </c>
      <c r="L5" s="352">
        <f aca="true" t="shared" si="6" ref="L5:L47">RANK(K5,$K$5:$K$47)</f>
        <v>1</v>
      </c>
      <c r="M5" s="511"/>
    </row>
    <row r="6" spans="1:13" s="7" customFormat="1" ht="12.75" customHeight="1">
      <c r="A6" s="113" t="s">
        <v>177</v>
      </c>
      <c r="B6" s="333">
        <v>130578002000</v>
      </c>
      <c r="C6" s="321">
        <v>3682374000</v>
      </c>
      <c r="D6" s="321">
        <v>1292470000</v>
      </c>
      <c r="E6" s="323">
        <f t="shared" si="0"/>
        <v>4974844000</v>
      </c>
      <c r="F6" s="270">
        <f t="shared" si="1"/>
        <v>0.03809863777820708</v>
      </c>
      <c r="G6" s="268">
        <f>RANK(F6,$F$5:$F$47)</f>
        <v>3</v>
      </c>
      <c r="H6" s="267">
        <f>'2010繰入金決算見込'!H6</f>
        <v>107313</v>
      </c>
      <c r="I6" s="323">
        <f t="shared" si="3"/>
        <v>34314.33283945095</v>
      </c>
      <c r="J6" s="323">
        <f t="shared" si="4"/>
        <v>12043.927576342103</v>
      </c>
      <c r="K6" s="323">
        <f t="shared" si="5"/>
        <v>46358.260415793055</v>
      </c>
      <c r="L6" s="325">
        <f t="shared" si="6"/>
        <v>4</v>
      </c>
      <c r="M6" s="511"/>
    </row>
    <row r="7" spans="1:13" s="7" customFormat="1" ht="12" customHeight="1">
      <c r="A7" s="113" t="s">
        <v>178</v>
      </c>
      <c r="B7" s="333">
        <v>32546000000</v>
      </c>
      <c r="C7" s="323">
        <v>699003000</v>
      </c>
      <c r="D7" s="323">
        <v>161607000</v>
      </c>
      <c r="E7" s="323">
        <f t="shared" si="0"/>
        <v>860610000</v>
      </c>
      <c r="F7" s="270">
        <f t="shared" si="1"/>
        <v>0.02644288084557242</v>
      </c>
      <c r="G7" s="268">
        <f t="shared" si="2"/>
        <v>18</v>
      </c>
      <c r="H7" s="267">
        <f>'2010繰入金決算見込'!H7</f>
        <v>26964</v>
      </c>
      <c r="I7" s="323">
        <f t="shared" si="3"/>
        <v>25923.564753004004</v>
      </c>
      <c r="J7" s="323">
        <f t="shared" si="4"/>
        <v>5993.435692033823</v>
      </c>
      <c r="K7" s="323">
        <f t="shared" si="5"/>
        <v>31917.00044503783</v>
      </c>
      <c r="L7" s="325">
        <f t="shared" si="6"/>
        <v>21</v>
      </c>
      <c r="M7" s="511"/>
    </row>
    <row r="8" spans="1:13" s="7" customFormat="1" ht="12" customHeight="1">
      <c r="A8" s="113" t="s">
        <v>164</v>
      </c>
      <c r="B8" s="333">
        <v>5720000000</v>
      </c>
      <c r="C8" s="323">
        <v>94106000</v>
      </c>
      <c r="D8" s="323">
        <v>15243000</v>
      </c>
      <c r="E8" s="323">
        <f t="shared" si="0"/>
        <v>109349000</v>
      </c>
      <c r="F8" s="270">
        <f t="shared" si="1"/>
        <v>0.01911695804195804</v>
      </c>
      <c r="G8" s="268">
        <f t="shared" si="2"/>
        <v>35</v>
      </c>
      <c r="H8" s="267">
        <f>'2010繰入金決算見込'!H8</f>
        <v>6384</v>
      </c>
      <c r="I8" s="323">
        <f t="shared" si="3"/>
        <v>14740.914786967418</v>
      </c>
      <c r="J8" s="323">
        <f t="shared" si="4"/>
        <v>2387.687969924812</v>
      </c>
      <c r="K8" s="323">
        <f t="shared" si="5"/>
        <v>17128.60275689223</v>
      </c>
      <c r="L8" s="325">
        <f t="shared" si="6"/>
        <v>42</v>
      </c>
      <c r="M8" s="511"/>
    </row>
    <row r="9" spans="1:13" s="7" customFormat="1" ht="12" customHeight="1">
      <c r="A9" s="113" t="s">
        <v>166</v>
      </c>
      <c r="B9" s="333">
        <v>5052000000</v>
      </c>
      <c r="C9" s="323">
        <v>92030000</v>
      </c>
      <c r="D9" s="323">
        <v>0</v>
      </c>
      <c r="E9" s="323">
        <f t="shared" si="0"/>
        <v>92030000</v>
      </c>
      <c r="F9" s="270">
        <f t="shared" si="1"/>
        <v>0.018216547901821062</v>
      </c>
      <c r="G9" s="268">
        <f t="shared" si="2"/>
        <v>39</v>
      </c>
      <c r="H9" s="267">
        <f>'2010繰入金決算見込'!H9</f>
        <v>3646</v>
      </c>
      <c r="I9" s="323">
        <f t="shared" si="3"/>
        <v>25241.360394953375</v>
      </c>
      <c r="J9" s="323">
        <f t="shared" si="4"/>
        <v>0</v>
      </c>
      <c r="K9" s="323">
        <f t="shared" si="5"/>
        <v>25241.360394953375</v>
      </c>
      <c r="L9" s="325">
        <f t="shared" si="6"/>
        <v>33</v>
      </c>
      <c r="M9" s="511"/>
    </row>
    <row r="10" spans="1:13" s="7" customFormat="1" ht="12" customHeight="1">
      <c r="A10" s="113" t="s">
        <v>179</v>
      </c>
      <c r="B10" s="333">
        <v>38150000000</v>
      </c>
      <c r="C10" s="323">
        <v>789765000</v>
      </c>
      <c r="D10" s="323">
        <v>83681000</v>
      </c>
      <c r="E10" s="323">
        <f t="shared" si="0"/>
        <v>873446000</v>
      </c>
      <c r="F10" s="270">
        <f t="shared" si="1"/>
        <v>0.022895045871559633</v>
      </c>
      <c r="G10" s="268">
        <f t="shared" si="2"/>
        <v>29</v>
      </c>
      <c r="H10" s="267">
        <f>'2010繰入金決算見込'!H10</f>
        <v>35337</v>
      </c>
      <c r="I10" s="323">
        <f t="shared" si="3"/>
        <v>22349.52033279565</v>
      </c>
      <c r="J10" s="323">
        <f t="shared" si="4"/>
        <v>2368.0844440671253</v>
      </c>
      <c r="K10" s="323">
        <f t="shared" si="5"/>
        <v>24717.60477686278</v>
      </c>
      <c r="L10" s="325">
        <f t="shared" si="6"/>
        <v>35</v>
      </c>
      <c r="M10" s="511"/>
    </row>
    <row r="11" spans="1:13" s="7" customFormat="1" ht="12.75" customHeight="1">
      <c r="A11" s="113" t="s">
        <v>180</v>
      </c>
      <c r="B11" s="333">
        <v>107076350000</v>
      </c>
      <c r="C11" s="323">
        <v>1738579000</v>
      </c>
      <c r="D11" s="323">
        <v>1051557000</v>
      </c>
      <c r="E11" s="323">
        <f t="shared" si="0"/>
        <v>2790136000</v>
      </c>
      <c r="F11" s="270">
        <f t="shared" si="1"/>
        <v>0.026057444057441256</v>
      </c>
      <c r="G11" s="268">
        <f t="shared" si="2"/>
        <v>19</v>
      </c>
      <c r="H11" s="267">
        <f>'2010繰入金決算見込'!H11</f>
        <v>96561</v>
      </c>
      <c r="I11" s="323">
        <f t="shared" si="3"/>
        <v>18004.98130715299</v>
      </c>
      <c r="J11" s="323">
        <f t="shared" si="4"/>
        <v>10890.079845900518</v>
      </c>
      <c r="K11" s="323">
        <f t="shared" si="5"/>
        <v>28895.06115305351</v>
      </c>
      <c r="L11" s="325">
        <f t="shared" si="6"/>
        <v>24</v>
      </c>
      <c r="M11" s="511"/>
    </row>
    <row r="12" spans="1:13" s="7" customFormat="1" ht="12" customHeight="1">
      <c r="A12" s="113" t="s">
        <v>167</v>
      </c>
      <c r="B12" s="332">
        <v>9297000000</v>
      </c>
      <c r="C12" s="323">
        <v>167975000</v>
      </c>
      <c r="D12" s="323">
        <v>0</v>
      </c>
      <c r="E12" s="323">
        <f t="shared" si="0"/>
        <v>167975000</v>
      </c>
      <c r="F12" s="270">
        <f t="shared" si="1"/>
        <v>0.018067656233193504</v>
      </c>
      <c r="G12" s="268">
        <f t="shared" si="2"/>
        <v>40</v>
      </c>
      <c r="H12" s="267">
        <f>'2010繰入金決算見込'!H12</f>
        <v>7183</v>
      </c>
      <c r="I12" s="323">
        <f t="shared" si="3"/>
        <v>23385.07587359042</v>
      </c>
      <c r="J12" s="323">
        <f t="shared" si="4"/>
        <v>0</v>
      </c>
      <c r="K12" s="323">
        <f t="shared" si="5"/>
        <v>23385.07587359042</v>
      </c>
      <c r="L12" s="325">
        <f t="shared" si="6"/>
        <v>37</v>
      </c>
      <c r="M12" s="511"/>
    </row>
    <row r="13" spans="1:13" s="7" customFormat="1" ht="12" customHeight="1">
      <c r="A13" s="113" t="s">
        <v>181</v>
      </c>
      <c r="B13" s="332">
        <v>87373584000</v>
      </c>
      <c r="C13" s="332">
        <v>1313040000</v>
      </c>
      <c r="D13" s="332">
        <v>906100000</v>
      </c>
      <c r="E13" s="323">
        <f t="shared" si="0"/>
        <v>2219140000</v>
      </c>
      <c r="F13" s="270">
        <f t="shared" si="1"/>
        <v>0.02539829429453186</v>
      </c>
      <c r="G13" s="268">
        <f t="shared" si="2"/>
        <v>23</v>
      </c>
      <c r="H13" s="267">
        <f>'2010繰入金決算見込'!H13</f>
        <v>68740</v>
      </c>
      <c r="I13" s="323">
        <f t="shared" si="3"/>
        <v>19101.542042478904</v>
      </c>
      <c r="J13" s="323">
        <f t="shared" si="4"/>
        <v>13181.553680535351</v>
      </c>
      <c r="K13" s="323">
        <f t="shared" si="5"/>
        <v>32283.095723014256</v>
      </c>
      <c r="L13" s="325">
        <f t="shared" si="6"/>
        <v>19</v>
      </c>
      <c r="M13" s="511"/>
    </row>
    <row r="14" spans="1:13" s="7" customFormat="1" ht="12.75" customHeight="1">
      <c r="A14" s="113" t="s">
        <v>182</v>
      </c>
      <c r="B14" s="333">
        <v>110349716000</v>
      </c>
      <c r="C14" s="323">
        <v>2107774000</v>
      </c>
      <c r="D14" s="323">
        <v>885633000</v>
      </c>
      <c r="E14" s="323">
        <f t="shared" si="0"/>
        <v>2993407000</v>
      </c>
      <c r="F14" s="270">
        <f t="shared" si="1"/>
        <v>0.027126549197462366</v>
      </c>
      <c r="G14" s="268">
        <f t="shared" si="2"/>
        <v>16</v>
      </c>
      <c r="H14" s="267">
        <f>'2010繰入金決算見込'!H14</f>
        <v>87242</v>
      </c>
      <c r="I14" s="323">
        <f t="shared" si="3"/>
        <v>24160.08344604663</v>
      </c>
      <c r="J14" s="323">
        <f t="shared" si="4"/>
        <v>10151.452282157676</v>
      </c>
      <c r="K14" s="323">
        <f t="shared" si="5"/>
        <v>34311.535728204304</v>
      </c>
      <c r="L14" s="325">
        <f t="shared" si="6"/>
        <v>11</v>
      </c>
      <c r="M14" s="511"/>
    </row>
    <row r="15" spans="1:13" s="7" customFormat="1" ht="12" customHeight="1">
      <c r="A15" s="113" t="s">
        <v>208</v>
      </c>
      <c r="B15" s="333">
        <v>32490916000</v>
      </c>
      <c r="C15" s="321">
        <v>275003000</v>
      </c>
      <c r="D15" s="321">
        <v>299901000</v>
      </c>
      <c r="E15" s="323">
        <f aca="true" t="shared" si="7" ref="E15:E47">C15+D15</f>
        <v>574904000</v>
      </c>
      <c r="F15" s="270">
        <f t="shared" si="1"/>
        <v>0.01769429953898499</v>
      </c>
      <c r="G15" s="268">
        <f t="shared" si="2"/>
        <v>41</v>
      </c>
      <c r="H15" s="267">
        <f>'2010繰入金決算見込'!H15</f>
        <v>26360</v>
      </c>
      <c r="I15" s="323">
        <f t="shared" si="3"/>
        <v>10432.587253414264</v>
      </c>
      <c r="J15" s="323">
        <f t="shared" si="4"/>
        <v>11377.124430955993</v>
      </c>
      <c r="K15" s="323">
        <f t="shared" si="5"/>
        <v>21809.711684370257</v>
      </c>
      <c r="L15" s="325">
        <f t="shared" si="6"/>
        <v>40</v>
      </c>
      <c r="M15" s="511"/>
    </row>
    <row r="16" spans="1:13" s="7" customFormat="1" ht="12" customHeight="1">
      <c r="A16" s="113" t="s">
        <v>209</v>
      </c>
      <c r="B16" s="333">
        <v>52450000000</v>
      </c>
      <c r="C16" s="323">
        <v>1688608000</v>
      </c>
      <c r="D16" s="323">
        <v>500000000</v>
      </c>
      <c r="E16" s="323">
        <f t="shared" si="7"/>
        <v>2188608000</v>
      </c>
      <c r="F16" s="270">
        <f t="shared" si="1"/>
        <v>0.04172751191611058</v>
      </c>
      <c r="G16" s="268">
        <f t="shared" si="2"/>
        <v>2</v>
      </c>
      <c r="H16" s="267">
        <f>'2010繰入金決算見込'!H16</f>
        <v>46373</v>
      </c>
      <c r="I16" s="323">
        <f t="shared" si="3"/>
        <v>36413.60274297544</v>
      </c>
      <c r="J16" s="323">
        <f t="shared" si="4"/>
        <v>10782.136156815388</v>
      </c>
      <c r="K16" s="323">
        <f t="shared" si="5"/>
        <v>47195.73889979083</v>
      </c>
      <c r="L16" s="325">
        <f t="shared" si="6"/>
        <v>3</v>
      </c>
      <c r="M16" s="511"/>
    </row>
    <row r="17" spans="1:13" s="7" customFormat="1" ht="12.75" customHeight="1">
      <c r="A17" s="113" t="s">
        <v>210</v>
      </c>
      <c r="B17" s="333">
        <v>51030428000</v>
      </c>
      <c r="C17" s="323">
        <v>1552162000</v>
      </c>
      <c r="D17" s="323">
        <v>0</v>
      </c>
      <c r="E17" s="323">
        <f t="shared" si="7"/>
        <v>1552162000</v>
      </c>
      <c r="F17" s="270">
        <f t="shared" si="1"/>
        <v>0.030416401759358162</v>
      </c>
      <c r="G17" s="268">
        <f t="shared" si="2"/>
        <v>11</v>
      </c>
      <c r="H17" s="267">
        <f>'2010繰入金決算見込'!H17</f>
        <v>44870</v>
      </c>
      <c r="I17" s="323">
        <f t="shared" si="3"/>
        <v>34592.42255404502</v>
      </c>
      <c r="J17" s="323">
        <f t="shared" si="4"/>
        <v>0</v>
      </c>
      <c r="K17" s="323">
        <f t="shared" si="5"/>
        <v>34592.42255404502</v>
      </c>
      <c r="L17" s="325">
        <f t="shared" si="6"/>
        <v>9</v>
      </c>
      <c r="M17" s="511"/>
    </row>
    <row r="18" spans="1:13" s="7" customFormat="1" ht="13.5" customHeight="1">
      <c r="A18" s="113" t="s">
        <v>211</v>
      </c>
      <c r="B18" s="332">
        <v>39894956000</v>
      </c>
      <c r="C18" s="321">
        <v>1326596000</v>
      </c>
      <c r="D18" s="321">
        <v>0</v>
      </c>
      <c r="E18" s="323">
        <f t="shared" si="7"/>
        <v>1326596000</v>
      </c>
      <c r="F18" s="270">
        <f>E18/B18</f>
        <v>0.03325222366456552</v>
      </c>
      <c r="G18" s="268">
        <f>RANK(F18,$F$5:$F$47)</f>
        <v>5</v>
      </c>
      <c r="H18" s="267">
        <f>'2010繰入金決算見込'!H18</f>
        <v>39435</v>
      </c>
      <c r="I18" s="323">
        <f>C18/H18</f>
        <v>33640.06593127932</v>
      </c>
      <c r="J18" s="323">
        <f>D18/H18</f>
        <v>0</v>
      </c>
      <c r="K18" s="323">
        <f>E18/H18</f>
        <v>33640.06593127932</v>
      </c>
      <c r="L18" s="325">
        <f t="shared" si="6"/>
        <v>14</v>
      </c>
      <c r="M18" s="511"/>
    </row>
    <row r="19" spans="1:13" s="7" customFormat="1" ht="12" customHeight="1">
      <c r="A19" s="302" t="s">
        <v>104</v>
      </c>
      <c r="B19" s="333">
        <v>19830480000</v>
      </c>
      <c r="C19" s="321">
        <v>493427000</v>
      </c>
      <c r="D19" s="321">
        <v>49622000</v>
      </c>
      <c r="E19" s="323">
        <f t="shared" si="7"/>
        <v>543049000</v>
      </c>
      <c r="F19" s="270">
        <f t="shared" si="1"/>
        <v>0.027384561543643927</v>
      </c>
      <c r="G19" s="268">
        <f t="shared" si="2"/>
        <v>15</v>
      </c>
      <c r="H19" s="267">
        <f>'2010繰入金決算見込'!H19</f>
        <v>16690</v>
      </c>
      <c r="I19" s="323">
        <f t="shared" si="3"/>
        <v>29564.230077890952</v>
      </c>
      <c r="J19" s="323">
        <f t="shared" si="4"/>
        <v>2973.1575793888555</v>
      </c>
      <c r="K19" s="323">
        <f t="shared" si="5"/>
        <v>32537.387657279807</v>
      </c>
      <c r="L19" s="325">
        <f t="shared" si="6"/>
        <v>18</v>
      </c>
      <c r="M19" s="511"/>
    </row>
    <row r="20" spans="1:13" s="7" customFormat="1" ht="12" customHeight="1">
      <c r="A20" s="113" t="s">
        <v>212</v>
      </c>
      <c r="B20" s="333">
        <v>72940000000</v>
      </c>
      <c r="C20" s="323">
        <v>2237164000</v>
      </c>
      <c r="D20" s="323">
        <v>972345000</v>
      </c>
      <c r="E20" s="323">
        <f t="shared" si="7"/>
        <v>3209509000</v>
      </c>
      <c r="F20" s="270">
        <f t="shared" si="1"/>
        <v>0.04400204277488347</v>
      </c>
      <c r="G20" s="268">
        <f t="shared" si="2"/>
        <v>1</v>
      </c>
      <c r="H20" s="267">
        <f>'2010繰入金決算見込'!H20</f>
        <v>73585</v>
      </c>
      <c r="I20" s="323">
        <f t="shared" si="3"/>
        <v>30402.446150710064</v>
      </c>
      <c r="J20" s="323">
        <f t="shared" si="4"/>
        <v>13213.90228986886</v>
      </c>
      <c r="K20" s="323">
        <f t="shared" si="5"/>
        <v>43616.34844057892</v>
      </c>
      <c r="L20" s="325">
        <f t="shared" si="6"/>
        <v>5</v>
      </c>
      <c r="M20" s="511"/>
    </row>
    <row r="21" spans="1:13" s="7" customFormat="1" ht="12" customHeight="1">
      <c r="A21" s="113" t="s">
        <v>213</v>
      </c>
      <c r="B21" s="333">
        <v>115900000000</v>
      </c>
      <c r="C21" s="323">
        <v>1917355000</v>
      </c>
      <c r="D21" s="323">
        <v>500000000</v>
      </c>
      <c r="E21" s="323">
        <f t="shared" si="7"/>
        <v>2417355000</v>
      </c>
      <c r="F21" s="270">
        <f t="shared" si="1"/>
        <v>0.020857247627264885</v>
      </c>
      <c r="G21" s="268">
        <f t="shared" si="2"/>
        <v>32</v>
      </c>
      <c r="H21" s="267">
        <f>'2010繰入金決算見込'!H21</f>
        <v>106737</v>
      </c>
      <c r="I21" s="323">
        <f t="shared" si="3"/>
        <v>17963.35853546568</v>
      </c>
      <c r="J21" s="323">
        <f t="shared" si="4"/>
        <v>4684.411216354217</v>
      </c>
      <c r="K21" s="323">
        <f t="shared" si="5"/>
        <v>22647.769751819895</v>
      </c>
      <c r="L21" s="325">
        <f t="shared" si="6"/>
        <v>39</v>
      </c>
      <c r="M21" s="511"/>
    </row>
    <row r="22" spans="1:13" s="7" customFormat="1" ht="12" customHeight="1">
      <c r="A22" s="302" t="s">
        <v>214</v>
      </c>
      <c r="B22" s="332">
        <v>21331813000</v>
      </c>
      <c r="C22" s="321">
        <v>502305000</v>
      </c>
      <c r="D22" s="321">
        <v>40000000</v>
      </c>
      <c r="E22" s="323">
        <f t="shared" si="7"/>
        <v>542305000</v>
      </c>
      <c r="F22" s="270">
        <f t="shared" si="1"/>
        <v>0.02542235861527569</v>
      </c>
      <c r="G22" s="268">
        <f t="shared" si="2"/>
        <v>21</v>
      </c>
      <c r="H22" s="267">
        <f>'2010繰入金決算見込'!H22</f>
        <v>19693</v>
      </c>
      <c r="I22" s="323">
        <f t="shared" si="3"/>
        <v>25506.779058548724</v>
      </c>
      <c r="J22" s="323">
        <f t="shared" si="4"/>
        <v>2031.1785913776469</v>
      </c>
      <c r="K22" s="323">
        <f t="shared" si="5"/>
        <v>27537.95764992637</v>
      </c>
      <c r="L22" s="325">
        <f t="shared" si="6"/>
        <v>28</v>
      </c>
      <c r="M22" s="511"/>
    </row>
    <row r="23" spans="1:13" s="7" customFormat="1" ht="12" customHeight="1">
      <c r="A23" s="113" t="s">
        <v>215</v>
      </c>
      <c r="B23" s="333"/>
      <c r="C23" s="321">
        <v>5799062000</v>
      </c>
      <c r="D23" s="321">
        <v>1516350000</v>
      </c>
      <c r="E23" s="323">
        <f t="shared" si="7"/>
        <v>7315412000</v>
      </c>
      <c r="F23" s="270"/>
      <c r="G23" s="268"/>
      <c r="H23" s="267">
        <f>'2010繰入金決算見込'!H23</f>
        <v>153487</v>
      </c>
      <c r="I23" s="323">
        <f t="shared" si="3"/>
        <v>37782.10532488093</v>
      </c>
      <c r="J23" s="323">
        <f t="shared" si="4"/>
        <v>9879.338315297062</v>
      </c>
      <c r="K23" s="323">
        <f t="shared" si="5"/>
        <v>47661.443640178</v>
      </c>
      <c r="L23" s="325">
        <f t="shared" si="6"/>
        <v>2</v>
      </c>
      <c r="M23" s="511"/>
    </row>
    <row r="24" spans="1:13" s="7" customFormat="1" ht="12" customHeight="1">
      <c r="A24" s="113" t="s">
        <v>216</v>
      </c>
      <c r="B24" s="333">
        <v>92918176000</v>
      </c>
      <c r="C24" s="323">
        <v>2189349000</v>
      </c>
      <c r="D24" s="323">
        <v>794244000</v>
      </c>
      <c r="E24" s="323">
        <f t="shared" si="7"/>
        <v>2983593000</v>
      </c>
      <c r="F24" s="270">
        <f t="shared" si="1"/>
        <v>0.032109896345791374</v>
      </c>
      <c r="G24" s="268">
        <f t="shared" si="2"/>
        <v>7</v>
      </c>
      <c r="H24" s="267">
        <f>'2010繰入金決算見込'!H24</f>
        <v>83866</v>
      </c>
      <c r="I24" s="323">
        <f t="shared" si="3"/>
        <v>26105.322776810626</v>
      </c>
      <c r="J24" s="323">
        <f t="shared" si="4"/>
        <v>9470.393246369207</v>
      </c>
      <c r="K24" s="323">
        <f t="shared" si="5"/>
        <v>35575.71602317983</v>
      </c>
      <c r="L24" s="325">
        <f t="shared" si="6"/>
        <v>8</v>
      </c>
      <c r="M24" s="511"/>
    </row>
    <row r="25" spans="1:13" s="7" customFormat="1" ht="12" customHeight="1">
      <c r="A25" s="113" t="s">
        <v>217</v>
      </c>
      <c r="B25" s="333">
        <v>22350045000</v>
      </c>
      <c r="C25" s="323">
        <v>542207000</v>
      </c>
      <c r="D25" s="323">
        <v>162548000</v>
      </c>
      <c r="E25" s="323">
        <f t="shared" si="7"/>
        <v>704755000</v>
      </c>
      <c r="F25" s="270">
        <f t="shared" si="1"/>
        <v>0.03153259870393997</v>
      </c>
      <c r="G25" s="268">
        <f>RANK(F25,$F$5:$F$47)</f>
        <v>8</v>
      </c>
      <c r="H25" s="267">
        <f>'2010繰入金決算見込'!H25</f>
        <v>21450</v>
      </c>
      <c r="I25" s="323">
        <f t="shared" si="3"/>
        <v>25277.715617715618</v>
      </c>
      <c r="J25" s="323">
        <f t="shared" si="4"/>
        <v>7577.995337995338</v>
      </c>
      <c r="K25" s="323">
        <f t="shared" si="5"/>
        <v>32855.71095571096</v>
      </c>
      <c r="L25" s="325">
        <f t="shared" si="6"/>
        <v>16</v>
      </c>
      <c r="M25" s="511"/>
    </row>
    <row r="26" spans="1:13" s="7" customFormat="1" ht="12" customHeight="1">
      <c r="A26" s="113" t="s">
        <v>218</v>
      </c>
      <c r="B26" s="333">
        <v>41238000000</v>
      </c>
      <c r="C26" s="323">
        <v>1229493000</v>
      </c>
      <c r="D26" s="323">
        <v>0</v>
      </c>
      <c r="E26" s="323">
        <f t="shared" si="7"/>
        <v>1229493000</v>
      </c>
      <c r="F26" s="270">
        <f t="shared" si="1"/>
        <v>0.029814564236868908</v>
      </c>
      <c r="G26" s="268">
        <f t="shared" si="2"/>
        <v>12</v>
      </c>
      <c r="H26" s="267">
        <f>'2010繰入金決算見込'!H26</f>
        <v>41860</v>
      </c>
      <c r="I26" s="323">
        <f t="shared" si="3"/>
        <v>29371.54801720019</v>
      </c>
      <c r="J26" s="323">
        <f t="shared" si="4"/>
        <v>0</v>
      </c>
      <c r="K26" s="323">
        <f t="shared" si="5"/>
        <v>29371.54801720019</v>
      </c>
      <c r="L26" s="325">
        <f t="shared" si="6"/>
        <v>23</v>
      </c>
      <c r="M26" s="511"/>
    </row>
    <row r="27" spans="1:13" s="7" customFormat="1" ht="12" customHeight="1">
      <c r="A27" s="113" t="s">
        <v>219</v>
      </c>
      <c r="B27" s="333">
        <v>37541066000</v>
      </c>
      <c r="C27" s="321">
        <v>957555000</v>
      </c>
      <c r="D27" s="321">
        <v>269111000</v>
      </c>
      <c r="E27" s="323">
        <f t="shared" si="7"/>
        <v>1226666000</v>
      </c>
      <c r="F27" s="270">
        <f>E27/B27</f>
        <v>0.03267531081829163</v>
      </c>
      <c r="G27" s="268">
        <f>RANK(F27,$F$5:$F$47)</f>
        <v>6</v>
      </c>
      <c r="H27" s="267">
        <f>'2010繰入金決算見込'!H27</f>
        <v>36350</v>
      </c>
      <c r="I27" s="323">
        <f t="shared" si="3"/>
        <v>26342.64099037139</v>
      </c>
      <c r="J27" s="323">
        <f t="shared" si="4"/>
        <v>7403.328748280605</v>
      </c>
      <c r="K27" s="323">
        <f t="shared" si="5"/>
        <v>33745.96973865199</v>
      </c>
      <c r="L27" s="325">
        <f t="shared" si="6"/>
        <v>12</v>
      </c>
      <c r="M27" s="511"/>
    </row>
    <row r="28" spans="1:13" s="7" customFormat="1" ht="12" customHeight="1">
      <c r="A28" s="302" t="s">
        <v>280</v>
      </c>
      <c r="B28" s="333">
        <v>21502000000</v>
      </c>
      <c r="C28" s="323">
        <v>591855000</v>
      </c>
      <c r="D28" s="323">
        <v>73918000</v>
      </c>
      <c r="E28" s="323">
        <f t="shared" si="7"/>
        <v>665773000</v>
      </c>
      <c r="F28" s="270">
        <f t="shared" si="1"/>
        <v>0.030963305739001024</v>
      </c>
      <c r="G28" s="268">
        <f t="shared" si="2"/>
        <v>10</v>
      </c>
      <c r="H28" s="267">
        <f>'2010繰入金決算見込'!H28</f>
        <v>19352</v>
      </c>
      <c r="I28" s="323">
        <f t="shared" si="3"/>
        <v>30583.66060355519</v>
      </c>
      <c r="J28" s="323">
        <f t="shared" si="4"/>
        <v>3819.656883009508</v>
      </c>
      <c r="K28" s="323">
        <f t="shared" si="5"/>
        <v>34403.317486564694</v>
      </c>
      <c r="L28" s="325">
        <f t="shared" si="6"/>
        <v>10</v>
      </c>
      <c r="M28" s="511"/>
    </row>
    <row r="29" spans="1:13" s="7" customFormat="1" ht="12" customHeight="1">
      <c r="A29" s="113" t="s">
        <v>220</v>
      </c>
      <c r="B29" s="332">
        <v>16326984000</v>
      </c>
      <c r="C29" s="321">
        <v>363907000</v>
      </c>
      <c r="D29" s="321">
        <v>51000000</v>
      </c>
      <c r="E29" s="323">
        <f t="shared" si="7"/>
        <v>414907000</v>
      </c>
      <c r="F29" s="270">
        <f t="shared" si="1"/>
        <v>0.025412348049094678</v>
      </c>
      <c r="G29" s="268">
        <f t="shared" si="2"/>
        <v>22</v>
      </c>
      <c r="H29" s="267">
        <f>'2010繰入金決算見込'!H29</f>
        <v>15463</v>
      </c>
      <c r="I29" s="323">
        <f t="shared" si="3"/>
        <v>23534.049020241866</v>
      </c>
      <c r="J29" s="323">
        <f t="shared" si="4"/>
        <v>3298.195692944448</v>
      </c>
      <c r="K29" s="323">
        <f t="shared" si="5"/>
        <v>26832.244713186315</v>
      </c>
      <c r="L29" s="325">
        <f t="shared" si="6"/>
        <v>29</v>
      </c>
      <c r="M29" s="511"/>
    </row>
    <row r="30" spans="1:13" s="7" customFormat="1" ht="12" customHeight="1">
      <c r="A30" s="113" t="s">
        <v>221</v>
      </c>
      <c r="B30" s="333">
        <v>35936000000</v>
      </c>
      <c r="C30" s="323">
        <v>900128000</v>
      </c>
      <c r="D30" s="323">
        <v>125153000</v>
      </c>
      <c r="E30" s="323">
        <f t="shared" si="7"/>
        <v>1025281000</v>
      </c>
      <c r="F30" s="270">
        <f t="shared" si="1"/>
        <v>0.02853074910952805</v>
      </c>
      <c r="G30" s="268">
        <f t="shared" si="2"/>
        <v>13</v>
      </c>
      <c r="H30" s="267">
        <f>'2010繰入金決算見込'!H30</f>
        <v>33145</v>
      </c>
      <c r="I30" s="323">
        <f t="shared" si="3"/>
        <v>27157.27862422688</v>
      </c>
      <c r="J30" s="323">
        <f t="shared" si="4"/>
        <v>3775.923970432946</v>
      </c>
      <c r="K30" s="323">
        <f t="shared" si="5"/>
        <v>30933.20259465983</v>
      </c>
      <c r="L30" s="325">
        <f t="shared" si="6"/>
        <v>22</v>
      </c>
      <c r="M30" s="511"/>
    </row>
    <row r="31" spans="1:13" s="7" customFormat="1" ht="12" customHeight="1">
      <c r="A31" s="113" t="s">
        <v>168</v>
      </c>
      <c r="B31" s="333">
        <v>4281676000</v>
      </c>
      <c r="C31" s="323">
        <v>76031000</v>
      </c>
      <c r="D31" s="323">
        <v>2000000</v>
      </c>
      <c r="E31" s="323">
        <f t="shared" si="7"/>
        <v>78031000</v>
      </c>
      <c r="F31" s="270">
        <f t="shared" si="1"/>
        <v>0.018224405583234227</v>
      </c>
      <c r="G31" s="268">
        <f t="shared" si="2"/>
        <v>38</v>
      </c>
      <c r="H31" s="267">
        <f>'2010繰入金決算見込'!H31</f>
        <v>4016</v>
      </c>
      <c r="I31" s="323">
        <f t="shared" si="3"/>
        <v>18932.021912350596</v>
      </c>
      <c r="J31" s="323">
        <f t="shared" si="4"/>
        <v>498.00796812749</v>
      </c>
      <c r="K31" s="323">
        <f t="shared" si="5"/>
        <v>19430.029880478087</v>
      </c>
      <c r="L31" s="325">
        <f t="shared" si="6"/>
        <v>41</v>
      </c>
      <c r="M31" s="511"/>
    </row>
    <row r="32" spans="1:13" s="7" customFormat="1" ht="12" customHeight="1">
      <c r="A32" s="113" t="s">
        <v>169</v>
      </c>
      <c r="B32" s="333">
        <v>5651298000</v>
      </c>
      <c r="C32" s="323">
        <v>125879000</v>
      </c>
      <c r="D32" s="323">
        <v>5000000</v>
      </c>
      <c r="E32" s="323">
        <f t="shared" si="7"/>
        <v>130879000</v>
      </c>
      <c r="F32" s="270">
        <f t="shared" si="1"/>
        <v>0.023159104333199204</v>
      </c>
      <c r="G32" s="268">
        <f t="shared" si="2"/>
        <v>28</v>
      </c>
      <c r="H32" s="267">
        <f>'2010繰入金決算見込'!H32</f>
        <v>4746</v>
      </c>
      <c r="I32" s="323">
        <f t="shared" si="3"/>
        <v>26523.177412557943</v>
      </c>
      <c r="J32" s="323">
        <f t="shared" si="4"/>
        <v>1053.5187526337968</v>
      </c>
      <c r="K32" s="323">
        <f t="shared" si="5"/>
        <v>27576.69616519174</v>
      </c>
      <c r="L32" s="325">
        <f t="shared" si="6"/>
        <v>27</v>
      </c>
      <c r="M32" s="511"/>
    </row>
    <row r="33" spans="1:13" s="7" customFormat="1" ht="12" customHeight="1">
      <c r="A33" s="113" t="s">
        <v>170</v>
      </c>
      <c r="B33" s="333">
        <v>2526834000</v>
      </c>
      <c r="C33" s="323">
        <v>46182000</v>
      </c>
      <c r="D33" s="323">
        <v>0</v>
      </c>
      <c r="E33" s="323">
        <f t="shared" si="7"/>
        <v>46182000</v>
      </c>
      <c r="F33" s="270">
        <f t="shared" si="1"/>
        <v>0.018276626007090294</v>
      </c>
      <c r="G33" s="268">
        <f t="shared" si="2"/>
        <v>37</v>
      </c>
      <c r="H33" s="267">
        <f>'2010繰入金決算見込'!H33</f>
        <v>1977</v>
      </c>
      <c r="I33" s="323">
        <f t="shared" si="3"/>
        <v>23359.635811836117</v>
      </c>
      <c r="J33" s="323">
        <f t="shared" si="4"/>
        <v>0</v>
      </c>
      <c r="K33" s="323">
        <f t="shared" si="5"/>
        <v>23359.635811836117</v>
      </c>
      <c r="L33" s="325">
        <f t="shared" si="6"/>
        <v>38</v>
      </c>
      <c r="M33" s="511"/>
    </row>
    <row r="34" spans="1:13" s="7" customFormat="1" ht="13.5">
      <c r="A34" s="113" t="s">
        <v>222</v>
      </c>
      <c r="B34" s="333">
        <v>35039538000</v>
      </c>
      <c r="C34" s="323">
        <v>819582000</v>
      </c>
      <c r="D34" s="323">
        <v>18585000</v>
      </c>
      <c r="E34" s="323">
        <f t="shared" si="7"/>
        <v>838167000</v>
      </c>
      <c r="F34" s="270">
        <f t="shared" si="1"/>
        <v>0.02392060648744855</v>
      </c>
      <c r="G34" s="268">
        <f t="shared" si="2"/>
        <v>26</v>
      </c>
      <c r="H34" s="267">
        <f>'2010繰入金決算見込'!H34</f>
        <v>31395</v>
      </c>
      <c r="I34" s="323">
        <f t="shared" si="3"/>
        <v>26105.494505494506</v>
      </c>
      <c r="J34" s="323">
        <f t="shared" si="4"/>
        <v>591.9732441471572</v>
      </c>
      <c r="K34" s="323">
        <f t="shared" si="5"/>
        <v>26697.467749641663</v>
      </c>
      <c r="L34" s="325">
        <f t="shared" si="6"/>
        <v>30</v>
      </c>
      <c r="M34" s="511"/>
    </row>
    <row r="35" spans="1:13" s="7" customFormat="1" ht="12" customHeight="1">
      <c r="A35" s="113" t="s">
        <v>165</v>
      </c>
      <c r="B35" s="333">
        <v>342900000000</v>
      </c>
      <c r="C35" s="321">
        <v>8093842000</v>
      </c>
      <c r="D35" s="321">
        <v>74904000</v>
      </c>
      <c r="E35" s="323">
        <f t="shared" si="7"/>
        <v>8168746000</v>
      </c>
      <c r="F35" s="270">
        <f t="shared" si="1"/>
        <v>0.023822531350247887</v>
      </c>
      <c r="G35" s="268">
        <f t="shared" si="2"/>
        <v>27</v>
      </c>
      <c r="H35" s="267">
        <f>'2010繰入金決算見込'!H35</f>
        <v>243036</v>
      </c>
      <c r="I35" s="323">
        <f t="shared" si="3"/>
        <v>33303.057983179446</v>
      </c>
      <c r="J35" s="323">
        <f t="shared" si="4"/>
        <v>308.20125413518986</v>
      </c>
      <c r="K35" s="323">
        <f t="shared" si="5"/>
        <v>33611.25923731464</v>
      </c>
      <c r="L35" s="325">
        <f t="shared" si="6"/>
        <v>15</v>
      </c>
      <c r="M35" s="511"/>
    </row>
    <row r="36" spans="1:13" s="7" customFormat="1" ht="12" customHeight="1">
      <c r="A36" s="113" t="s">
        <v>223</v>
      </c>
      <c r="B36" s="333">
        <v>58900000000</v>
      </c>
      <c r="C36" s="323">
        <v>1163021000</v>
      </c>
      <c r="D36" s="323">
        <v>417000000</v>
      </c>
      <c r="E36" s="323">
        <f t="shared" si="7"/>
        <v>1580021000</v>
      </c>
      <c r="F36" s="270">
        <f t="shared" si="1"/>
        <v>0.026825483870967743</v>
      </c>
      <c r="G36" s="268">
        <f t="shared" si="2"/>
        <v>17</v>
      </c>
      <c r="H36" s="267">
        <f>'2010繰入金決算見込'!H36</f>
        <v>48096</v>
      </c>
      <c r="I36" s="323">
        <v>47745</v>
      </c>
      <c r="J36" s="323">
        <f t="shared" si="4"/>
        <v>8670.159680638722</v>
      </c>
      <c r="K36" s="323">
        <f t="shared" si="5"/>
        <v>32851.40136393879</v>
      </c>
      <c r="L36" s="325">
        <f t="shared" si="6"/>
        <v>17</v>
      </c>
      <c r="M36" s="511"/>
    </row>
    <row r="37" spans="1:13" s="7" customFormat="1" ht="12" customHeight="1">
      <c r="A37" s="113" t="s">
        <v>171</v>
      </c>
      <c r="B37" s="333">
        <v>20829790000</v>
      </c>
      <c r="C37" s="323">
        <v>470607000</v>
      </c>
      <c r="D37" s="323">
        <v>0</v>
      </c>
      <c r="E37" s="323">
        <f t="shared" si="7"/>
        <v>470607000</v>
      </c>
      <c r="F37" s="270">
        <f t="shared" si="1"/>
        <v>0.022592978613802637</v>
      </c>
      <c r="G37" s="268">
        <f t="shared" si="2"/>
        <v>30</v>
      </c>
      <c r="H37" s="267">
        <f>'2010繰入金決算見込'!H37</f>
        <v>16854</v>
      </c>
      <c r="I37" s="323">
        <f t="shared" si="3"/>
        <v>27922.57030971876</v>
      </c>
      <c r="J37" s="323">
        <f t="shared" si="4"/>
        <v>0</v>
      </c>
      <c r="K37" s="323">
        <f t="shared" si="5"/>
        <v>27922.57030971876</v>
      </c>
      <c r="L37" s="325">
        <f t="shared" si="6"/>
        <v>26</v>
      </c>
      <c r="M37" s="511"/>
    </row>
    <row r="38" spans="1:13" s="7" customFormat="1" ht="12" customHeight="1">
      <c r="A38" s="113" t="s">
        <v>224</v>
      </c>
      <c r="B38" s="333">
        <v>26986160000</v>
      </c>
      <c r="C38" s="323">
        <v>690295000</v>
      </c>
      <c r="D38" s="323">
        <v>156217000</v>
      </c>
      <c r="E38" s="323">
        <f t="shared" si="7"/>
        <v>846512000</v>
      </c>
      <c r="F38" s="270">
        <f t="shared" si="1"/>
        <v>0.031368375493215785</v>
      </c>
      <c r="G38" s="268">
        <f t="shared" si="2"/>
        <v>9</v>
      </c>
      <c r="H38" s="267">
        <f>'2010繰入金決算見込'!H38</f>
        <v>20727</v>
      </c>
      <c r="I38" s="323">
        <f t="shared" si="3"/>
        <v>33304.14435277657</v>
      </c>
      <c r="J38" s="323">
        <f t="shared" si="4"/>
        <v>7536.884257248998</v>
      </c>
      <c r="K38" s="323">
        <f t="shared" si="5"/>
        <v>40841.02861002557</v>
      </c>
      <c r="L38" s="325">
        <f>RANK(K38,$K$5:$K$47)</f>
        <v>7</v>
      </c>
      <c r="M38" s="511"/>
    </row>
    <row r="39" spans="1:13" s="7" customFormat="1" ht="12" customHeight="1">
      <c r="A39" s="113" t="s">
        <v>225</v>
      </c>
      <c r="B39" s="333">
        <v>6051900000</v>
      </c>
      <c r="C39" s="323">
        <v>130280000</v>
      </c>
      <c r="D39" s="323">
        <v>17000000</v>
      </c>
      <c r="E39" s="323">
        <f t="shared" si="7"/>
        <v>147280000</v>
      </c>
      <c r="F39" s="270">
        <f t="shared" si="1"/>
        <v>0.024336158892248716</v>
      </c>
      <c r="G39" s="268">
        <f t="shared" si="2"/>
        <v>25</v>
      </c>
      <c r="H39" s="267">
        <f>'2010繰入金決算見込'!H39</f>
        <v>5153</v>
      </c>
      <c r="I39" s="323">
        <f t="shared" si="3"/>
        <v>25282.359790413353</v>
      </c>
      <c r="J39" s="323">
        <f t="shared" si="4"/>
        <v>3299.049097613041</v>
      </c>
      <c r="K39" s="323">
        <f t="shared" si="5"/>
        <v>28581.40888802639</v>
      </c>
      <c r="L39" s="325">
        <f t="shared" si="6"/>
        <v>25</v>
      </c>
      <c r="M39" s="511"/>
    </row>
    <row r="40" spans="1:13" s="7" customFormat="1" ht="12" customHeight="1">
      <c r="A40" s="113" t="s">
        <v>226</v>
      </c>
      <c r="B40" s="333"/>
      <c r="C40" s="323">
        <v>342549000</v>
      </c>
      <c r="D40" s="323">
        <v>37977000</v>
      </c>
      <c r="E40" s="323">
        <f t="shared" si="7"/>
        <v>380526000</v>
      </c>
      <c r="F40" s="270"/>
      <c r="G40" s="268"/>
      <c r="H40" s="267">
        <f>'2010繰入金決算見込'!H40</f>
        <v>59277</v>
      </c>
      <c r="I40" s="323">
        <f t="shared" si="3"/>
        <v>5778.78435143479</v>
      </c>
      <c r="J40" s="323">
        <f t="shared" si="4"/>
        <v>640.6700743964775</v>
      </c>
      <c r="K40" s="323">
        <f t="shared" si="5"/>
        <v>6419.454425831267</v>
      </c>
      <c r="L40" s="325">
        <f t="shared" si="6"/>
        <v>43</v>
      </c>
      <c r="M40" s="511"/>
    </row>
    <row r="41" spans="1:13" s="7" customFormat="1" ht="12" customHeight="1">
      <c r="A41" s="113" t="s">
        <v>227</v>
      </c>
      <c r="B41" s="333">
        <v>31512247000</v>
      </c>
      <c r="C41" s="323">
        <v>619059000</v>
      </c>
      <c r="D41" s="323">
        <v>0</v>
      </c>
      <c r="E41" s="323">
        <f t="shared" si="7"/>
        <v>619059000</v>
      </c>
      <c r="F41" s="270">
        <f t="shared" si="1"/>
        <v>0.019645028804197936</v>
      </c>
      <c r="G41" s="268">
        <f t="shared" si="2"/>
        <v>34</v>
      </c>
      <c r="H41" s="267">
        <f>'2010繰入金決算見込'!H41</f>
        <v>23736</v>
      </c>
      <c r="I41" s="323">
        <f t="shared" si="3"/>
        <v>26081.016177957532</v>
      </c>
      <c r="J41" s="323">
        <f t="shared" si="4"/>
        <v>0</v>
      </c>
      <c r="K41" s="323">
        <f t="shared" si="5"/>
        <v>26081.016177957532</v>
      </c>
      <c r="L41" s="325">
        <f t="shared" si="6"/>
        <v>32</v>
      </c>
      <c r="M41" s="511"/>
    </row>
    <row r="42" spans="1:13" s="7" customFormat="1" ht="12" customHeight="1">
      <c r="A42" s="113" t="s">
        <v>228</v>
      </c>
      <c r="B42" s="332">
        <v>51521520000</v>
      </c>
      <c r="C42" s="323">
        <v>946996000</v>
      </c>
      <c r="D42" s="323">
        <v>3589000</v>
      </c>
      <c r="E42" s="323">
        <f t="shared" si="7"/>
        <v>950585000</v>
      </c>
      <c r="F42" s="270">
        <f t="shared" si="1"/>
        <v>0.0184502514677362</v>
      </c>
      <c r="G42" s="268">
        <f t="shared" si="2"/>
        <v>36</v>
      </c>
      <c r="H42" s="267">
        <f>'2010繰入金決算見込'!H42</f>
        <v>28244</v>
      </c>
      <c r="I42" s="323">
        <f t="shared" si="3"/>
        <v>33529.10352641269</v>
      </c>
      <c r="J42" s="323">
        <f t="shared" si="4"/>
        <v>127.07123636878629</v>
      </c>
      <c r="K42" s="323">
        <f t="shared" si="5"/>
        <v>33656.17476278148</v>
      </c>
      <c r="L42" s="325">
        <f t="shared" si="6"/>
        <v>13</v>
      </c>
      <c r="M42" s="511"/>
    </row>
    <row r="43" spans="1:13" s="7" customFormat="1" ht="12" customHeight="1">
      <c r="A43" s="113" t="s">
        <v>172</v>
      </c>
      <c r="B43" s="332">
        <v>4681000000</v>
      </c>
      <c r="C43" s="323">
        <v>84333000</v>
      </c>
      <c r="D43" s="323">
        <v>9815000</v>
      </c>
      <c r="E43" s="397">
        <f t="shared" si="7"/>
        <v>94148000</v>
      </c>
      <c r="F43" s="270">
        <f t="shared" si="1"/>
        <v>0.020112796411023287</v>
      </c>
      <c r="G43" s="268">
        <f t="shared" si="2"/>
        <v>33</v>
      </c>
      <c r="H43" s="267">
        <f>'2010繰入金決算見込'!H43</f>
        <v>2170</v>
      </c>
      <c r="I43" s="323">
        <f t="shared" si="3"/>
        <v>38863.133640552995</v>
      </c>
      <c r="J43" s="323">
        <f t="shared" si="4"/>
        <v>4523.041474654377</v>
      </c>
      <c r="K43" s="323">
        <f t="shared" si="5"/>
        <v>43386.17511520737</v>
      </c>
      <c r="L43" s="325">
        <f t="shared" si="6"/>
        <v>6</v>
      </c>
      <c r="M43" s="511"/>
    </row>
    <row r="44" spans="1:13" s="7" customFormat="1" ht="12" customHeight="1">
      <c r="A44" s="113" t="s">
        <v>173</v>
      </c>
      <c r="B44" s="333">
        <v>11250264000</v>
      </c>
      <c r="C44" s="323">
        <v>264850000</v>
      </c>
      <c r="D44" s="323">
        <v>15664000</v>
      </c>
      <c r="E44" s="397">
        <f t="shared" si="7"/>
        <v>280514000</v>
      </c>
      <c r="F44" s="270">
        <f t="shared" si="1"/>
        <v>0.024933992660083355</v>
      </c>
      <c r="G44" s="268">
        <f t="shared" si="2"/>
        <v>24</v>
      </c>
      <c r="H44" s="267">
        <f>'2010繰入金決算見込'!H44</f>
        <v>11817</v>
      </c>
      <c r="I44" s="323">
        <f t="shared" si="3"/>
        <v>22412.625877972412</v>
      </c>
      <c r="J44" s="323">
        <f t="shared" si="4"/>
        <v>1325.5479394093256</v>
      </c>
      <c r="K44" s="323">
        <f t="shared" si="5"/>
        <v>23738.17381738174</v>
      </c>
      <c r="L44" s="325">
        <f t="shared" si="6"/>
        <v>36</v>
      </c>
      <c r="M44" s="511"/>
    </row>
    <row r="45" spans="1:13" s="7" customFormat="1" ht="12" customHeight="1">
      <c r="A45" s="113" t="s">
        <v>229</v>
      </c>
      <c r="B45" s="333">
        <v>20599000000</v>
      </c>
      <c r="C45" s="323">
        <v>571819000</v>
      </c>
      <c r="D45" s="323">
        <v>135991000</v>
      </c>
      <c r="E45" s="397">
        <f t="shared" si="7"/>
        <v>707810000</v>
      </c>
      <c r="F45" s="270">
        <f t="shared" si="1"/>
        <v>0.03436137676586242</v>
      </c>
      <c r="G45" s="268">
        <f t="shared" si="2"/>
        <v>4</v>
      </c>
      <c r="H45" s="267">
        <f>'2010繰入金決算見込'!H45</f>
        <v>21984</v>
      </c>
      <c r="I45" s="323">
        <f t="shared" si="3"/>
        <v>26010.68959243086</v>
      </c>
      <c r="J45" s="323">
        <f t="shared" si="4"/>
        <v>6185.907933042213</v>
      </c>
      <c r="K45" s="323">
        <f t="shared" si="5"/>
        <v>32196.597525473073</v>
      </c>
      <c r="L45" s="325">
        <f t="shared" si="6"/>
        <v>20</v>
      </c>
      <c r="M45" s="511"/>
    </row>
    <row r="46" spans="1:13" s="7" customFormat="1" ht="12" customHeight="1">
      <c r="A46" s="113" t="s">
        <v>230</v>
      </c>
      <c r="B46" s="333">
        <v>15882000000</v>
      </c>
      <c r="C46" s="323">
        <v>414623000</v>
      </c>
      <c r="D46" s="323">
        <v>30636000</v>
      </c>
      <c r="E46" s="397">
        <f t="shared" si="7"/>
        <v>445259000</v>
      </c>
      <c r="F46" s="270">
        <f t="shared" si="1"/>
        <v>0.02803544893590228</v>
      </c>
      <c r="G46" s="268">
        <f t="shared" si="2"/>
        <v>14</v>
      </c>
      <c r="H46" s="267">
        <f>'2010繰入金決算見込'!H46</f>
        <v>16818</v>
      </c>
      <c r="I46" s="323">
        <f t="shared" si="3"/>
        <v>24653.525984064694</v>
      </c>
      <c r="J46" s="323">
        <f t="shared" si="4"/>
        <v>1821.6196931858724</v>
      </c>
      <c r="K46" s="323">
        <f t="shared" si="5"/>
        <v>26475.145677250566</v>
      </c>
      <c r="L46" s="325">
        <f t="shared" si="6"/>
        <v>31</v>
      </c>
      <c r="M46" s="511"/>
    </row>
    <row r="47" spans="1:13" s="7" customFormat="1" ht="12" customHeight="1" thickBot="1">
      <c r="A47" s="461" t="s">
        <v>174</v>
      </c>
      <c r="B47" s="462">
        <v>6552365000</v>
      </c>
      <c r="C47" s="458">
        <v>139492000</v>
      </c>
      <c r="D47" s="458">
        <v>0</v>
      </c>
      <c r="E47" s="324">
        <f t="shared" si="7"/>
        <v>139492000</v>
      </c>
      <c r="F47" s="413">
        <f t="shared" si="1"/>
        <v>0.021288801829568407</v>
      </c>
      <c r="G47" s="459">
        <f t="shared" si="2"/>
        <v>31</v>
      </c>
      <c r="H47" s="463">
        <f>'2010繰入金決算見込'!H47</f>
        <v>5598</v>
      </c>
      <c r="I47" s="460">
        <f>C47/H47</f>
        <v>24918.185066095033</v>
      </c>
      <c r="J47" s="460">
        <f>D47/H47</f>
        <v>0</v>
      </c>
      <c r="K47" s="460">
        <f t="shared" si="5"/>
        <v>24918.185066095033</v>
      </c>
      <c r="L47" s="464">
        <f t="shared" si="6"/>
        <v>34</v>
      </c>
      <c r="M47" s="511"/>
    </row>
    <row r="48" spans="1:13" s="7" customFormat="1" ht="14.25" thickBot="1">
      <c r="A48" s="140" t="s">
        <v>232</v>
      </c>
      <c r="B48" s="334">
        <f>SUM(B5:B47)</f>
        <v>3565538815000</v>
      </c>
      <c r="C48" s="327">
        <f>SUM(C5:C47)</f>
        <v>72250262000</v>
      </c>
      <c r="D48" s="327">
        <f>SUM(D5:D47)</f>
        <v>30474861000</v>
      </c>
      <c r="E48" s="328">
        <f>SUM(E5:E47)</f>
        <v>102725123000</v>
      </c>
      <c r="F48" s="329">
        <f t="shared" si="1"/>
        <v>0.02881054682895101</v>
      </c>
      <c r="G48" s="330"/>
      <c r="H48" s="328">
        <f>SUM(H5:H47)</f>
        <v>2579489</v>
      </c>
      <c r="I48" s="327">
        <f t="shared" si="3"/>
        <v>28009.525142382852</v>
      </c>
      <c r="J48" s="327">
        <f t="shared" si="4"/>
        <v>11814.301592292117</v>
      </c>
      <c r="K48" s="328">
        <f t="shared" si="5"/>
        <v>39823.82673467497</v>
      </c>
      <c r="L48" s="331"/>
      <c r="M48" s="511"/>
    </row>
    <row r="49" spans="1:13" ht="12" customHeight="1">
      <c r="A49" s="3"/>
      <c r="B49" s="5" t="s">
        <v>245</v>
      </c>
      <c r="M49" s="510"/>
    </row>
    <row r="50" spans="2:13" ht="13.5">
      <c r="B50" s="5" t="s">
        <v>246</v>
      </c>
      <c r="M50" s="510"/>
    </row>
  </sheetData>
  <sheetProtection/>
  <mergeCells count="4">
    <mergeCell ref="A3:A4"/>
    <mergeCell ref="H3:H4"/>
    <mergeCell ref="I3:L3"/>
    <mergeCell ref="B3:G3"/>
  </mergeCells>
  <printOptions/>
  <pageMargins left="0.5905511811023623" right="0.5905511811023623" top="0.7086614173228347" bottom="0.35433070866141736" header="0.5118110236220472" footer="0.2362204724409449"/>
  <pageSetup fitToHeight="1" fitToWidth="1" horizontalDpi="300" verticalDpi="300" orientation="landscape" paperSize="9" scale="75" r:id="rId1"/>
  <headerFooter alignWithMargins="0">
    <oddHeader>&amp;R&amp;D  &amp;T</oddHeader>
  </headerFooter>
</worksheet>
</file>

<file path=xl/worksheets/sheet7.xml><?xml version="1.0" encoding="utf-8"?>
<worksheet xmlns="http://schemas.openxmlformats.org/spreadsheetml/2006/main" xmlns:r="http://schemas.openxmlformats.org/officeDocument/2006/relationships">
  <dimension ref="A1:T51"/>
  <sheetViews>
    <sheetView tabSelected="1" zoomScalePageLayoutView="0" workbookViewId="0" topLeftCell="A1">
      <pane xSplit="1" ySplit="6" topLeftCell="B7" activePane="bottomRight" state="frozen"/>
      <selection pane="topLeft" activeCell="A1" sqref="A1"/>
      <selection pane="topRight" activeCell="C1" sqref="C1"/>
      <selection pane="bottomLeft" activeCell="A8" sqref="A8"/>
      <selection pane="bottomRight" activeCell="O18" sqref="O18"/>
    </sheetView>
  </sheetViews>
  <sheetFormatPr defaultColWidth="9.00390625" defaultRowHeight="13.5"/>
  <cols>
    <col min="1" max="1" width="12.00390625" style="1" customWidth="1"/>
    <col min="2" max="2" width="11.625" style="0" customWidth="1"/>
    <col min="3" max="3" width="4.50390625" style="0" customWidth="1"/>
    <col min="4" max="4" width="11.625" style="0" customWidth="1"/>
    <col min="5" max="5" width="5.00390625" style="0" customWidth="1"/>
    <col min="6" max="6" width="11.625" style="0" customWidth="1"/>
    <col min="7" max="7" width="4.875" style="0" customWidth="1"/>
    <col min="8" max="8" width="11.625" style="0" customWidth="1"/>
    <col min="9" max="9" width="4.875" style="0" customWidth="1"/>
    <col min="10" max="10" width="11.625" style="0" customWidth="1"/>
    <col min="11" max="11" width="4.625" style="0" customWidth="1"/>
    <col min="12" max="12" width="11.625" style="0" customWidth="1"/>
    <col min="13" max="13" width="4.25390625" style="0" customWidth="1"/>
    <col min="14" max="14" width="11.625" style="0" customWidth="1"/>
    <col min="15" max="15" width="4.875" style="0" customWidth="1"/>
    <col min="16" max="16" width="11.625" style="0" customWidth="1"/>
    <col min="17" max="17" width="4.375" style="0" customWidth="1"/>
    <col min="18" max="18" width="11.625" style="0" customWidth="1"/>
    <col min="19" max="19" width="5.00390625" style="0" customWidth="1"/>
    <col min="20" max="20" width="9.625" style="64" customWidth="1"/>
  </cols>
  <sheetData>
    <row r="1" spans="2:19" ht="17.25">
      <c r="B1" s="605" t="s">
        <v>294</v>
      </c>
      <c r="C1" s="605"/>
      <c r="D1" s="605"/>
      <c r="E1" s="605"/>
      <c r="F1" s="605"/>
      <c r="G1" s="605"/>
      <c r="H1" s="605"/>
      <c r="I1" s="605"/>
      <c r="J1" s="605"/>
      <c r="K1" s="605"/>
      <c r="L1" s="605"/>
      <c r="M1" s="605"/>
      <c r="N1" s="605"/>
      <c r="O1" s="605"/>
      <c r="P1" s="605"/>
      <c r="Q1" s="606"/>
      <c r="R1" s="606"/>
      <c r="S1" s="606"/>
    </row>
    <row r="2" spans="1:19" ht="14.25">
      <c r="A2" s="14"/>
      <c r="B2" s="610" t="s">
        <v>328</v>
      </c>
      <c r="C2" s="611"/>
      <c r="D2" s="611"/>
      <c r="E2" s="611"/>
      <c r="F2" s="611"/>
      <c r="G2" s="611"/>
      <c r="H2" s="611"/>
      <c r="I2" s="611"/>
      <c r="J2" s="611"/>
      <c r="K2" s="611"/>
      <c r="L2" s="611"/>
      <c r="M2" s="611"/>
      <c r="N2" s="611"/>
      <c r="O2" s="15"/>
      <c r="P2" s="16"/>
      <c r="Q2" s="16"/>
      <c r="R2" s="16"/>
      <c r="S2" s="16"/>
    </row>
    <row r="3" spans="1:19" ht="14.25">
      <c r="A3" s="14"/>
      <c r="B3" s="611" t="s">
        <v>251</v>
      </c>
      <c r="C3" s="611"/>
      <c r="D3" s="611"/>
      <c r="E3" s="611"/>
      <c r="F3" s="611"/>
      <c r="G3" s="611"/>
      <c r="H3" s="611"/>
      <c r="I3" s="611"/>
      <c r="J3" s="611"/>
      <c r="K3" s="611"/>
      <c r="L3" s="611"/>
      <c r="M3" s="142"/>
      <c r="N3" s="142"/>
      <c r="O3" s="15"/>
      <c r="P3" s="16"/>
      <c r="Q3" s="16"/>
      <c r="R3" s="16"/>
      <c r="S3" s="16"/>
    </row>
    <row r="4" spans="1:19" ht="15" thickBot="1">
      <c r="A4" s="14"/>
      <c r="B4" s="611" t="s">
        <v>252</v>
      </c>
      <c r="C4" s="611"/>
      <c r="D4" s="611"/>
      <c r="E4" s="611"/>
      <c r="F4" s="611"/>
      <c r="G4" s="611"/>
      <c r="H4" s="611"/>
      <c r="I4" s="611"/>
      <c r="J4" s="611"/>
      <c r="K4" s="611"/>
      <c r="L4" s="611"/>
      <c r="M4" s="159"/>
      <c r="N4" s="151"/>
      <c r="O4" s="9"/>
      <c r="P4" s="9"/>
      <c r="Q4" s="9"/>
      <c r="R4" s="9"/>
      <c r="S4" s="16"/>
    </row>
    <row r="5" spans="1:19" ht="14.25" customHeight="1">
      <c r="A5" s="121"/>
      <c r="B5" s="609" t="s">
        <v>317</v>
      </c>
      <c r="C5" s="597"/>
      <c r="D5" s="597"/>
      <c r="E5" s="597"/>
      <c r="F5" s="597"/>
      <c r="G5" s="144"/>
      <c r="H5" s="609" t="s">
        <v>250</v>
      </c>
      <c r="I5" s="597"/>
      <c r="J5" s="597"/>
      <c r="K5" s="597"/>
      <c r="L5" s="597"/>
      <c r="M5" s="145"/>
      <c r="N5" s="609" t="s">
        <v>318</v>
      </c>
      <c r="O5" s="597"/>
      <c r="P5" s="597"/>
      <c r="Q5" s="597"/>
      <c r="R5" s="597"/>
      <c r="S5" s="145"/>
    </row>
    <row r="6" spans="1:19" ht="15" thickBot="1">
      <c r="A6" s="122"/>
      <c r="B6" s="506" t="s">
        <v>254</v>
      </c>
      <c r="C6" s="81" t="s">
        <v>253</v>
      </c>
      <c r="D6" s="81" t="s">
        <v>204</v>
      </c>
      <c r="E6" s="81" t="s">
        <v>253</v>
      </c>
      <c r="F6" s="81" t="s">
        <v>205</v>
      </c>
      <c r="G6" s="507" t="s">
        <v>253</v>
      </c>
      <c r="H6" s="508" t="s">
        <v>206</v>
      </c>
      <c r="I6" s="81" t="s">
        <v>253</v>
      </c>
      <c r="J6" s="81" t="s">
        <v>204</v>
      </c>
      <c r="K6" s="81" t="s">
        <v>253</v>
      </c>
      <c r="L6" s="81" t="s">
        <v>205</v>
      </c>
      <c r="M6" s="509" t="s">
        <v>253</v>
      </c>
      <c r="N6" s="506" t="s">
        <v>206</v>
      </c>
      <c r="O6" s="81" t="s">
        <v>253</v>
      </c>
      <c r="P6" s="81" t="s">
        <v>204</v>
      </c>
      <c r="Q6" s="81" t="s">
        <v>253</v>
      </c>
      <c r="R6" s="81" t="s">
        <v>205</v>
      </c>
      <c r="S6" s="509" t="s">
        <v>253</v>
      </c>
    </row>
    <row r="7" spans="1:20" s="7" customFormat="1" ht="15" customHeight="1">
      <c r="A7" s="531" t="s">
        <v>255</v>
      </c>
      <c r="B7" s="357">
        <v>170119</v>
      </c>
      <c r="C7" s="358">
        <f>RANK(B7,$B$7:$B$49)</f>
        <v>31</v>
      </c>
      <c r="D7" s="358">
        <v>147420</v>
      </c>
      <c r="E7" s="358">
        <f>RANK(D7,$D$7:$D$49)</f>
        <v>27</v>
      </c>
      <c r="F7" s="358">
        <v>140818</v>
      </c>
      <c r="G7" s="359">
        <f>RANK(F7,$F$7:$F$49)</f>
        <v>18</v>
      </c>
      <c r="H7" s="360">
        <v>383157</v>
      </c>
      <c r="I7" s="358">
        <f>RANK(H7,$H$7:$H$49)</f>
        <v>32</v>
      </c>
      <c r="J7" s="358">
        <v>271690</v>
      </c>
      <c r="K7" s="358">
        <f>RANK(J7,$J$7:$J$49)</f>
        <v>25</v>
      </c>
      <c r="L7" s="358">
        <v>245818</v>
      </c>
      <c r="M7" s="361">
        <f>RANK(L7,$L$7:$L$49)</f>
        <v>22</v>
      </c>
      <c r="N7" s="357">
        <v>509157</v>
      </c>
      <c r="O7" s="358">
        <f>RANK(N7,$N$7:$N$49)</f>
        <v>29</v>
      </c>
      <c r="P7" s="358">
        <v>376690</v>
      </c>
      <c r="Q7" s="358">
        <f>RANK(P7,$P$7:$P$49)</f>
        <v>22</v>
      </c>
      <c r="R7" s="358">
        <v>350818</v>
      </c>
      <c r="S7" s="361">
        <f>RANK(R7,$R$7:$R$49)</f>
        <v>22</v>
      </c>
      <c r="T7" s="504"/>
    </row>
    <row r="8" spans="1:20" s="7" customFormat="1" ht="15" customHeight="1">
      <c r="A8" s="532" t="s">
        <v>177</v>
      </c>
      <c r="B8" s="303">
        <v>142501</v>
      </c>
      <c r="C8" s="304">
        <f>RANK(B8,$B$7:$B$49)</f>
        <v>41</v>
      </c>
      <c r="D8" s="304">
        <v>131170</v>
      </c>
      <c r="E8" s="304">
        <f>RANK(D8,$D$7:$D$49)</f>
        <v>39</v>
      </c>
      <c r="F8" s="304">
        <v>127360</v>
      </c>
      <c r="G8" s="305">
        <f>RANK(F8,$F$7:$F$49)</f>
        <v>33</v>
      </c>
      <c r="H8" s="306">
        <v>406455</v>
      </c>
      <c r="I8" s="304">
        <f>RANK(H8,$H$7:$H$49)</f>
        <v>22</v>
      </c>
      <c r="J8" s="304">
        <v>274291</v>
      </c>
      <c r="K8" s="304">
        <f>RANK(J8,$J$7:$J$49)</f>
        <v>22</v>
      </c>
      <c r="L8" s="304">
        <v>235982</v>
      </c>
      <c r="M8" s="307">
        <f>RANK(L8,$L$7:$L$49)</f>
        <v>25</v>
      </c>
      <c r="N8" s="303">
        <v>526455</v>
      </c>
      <c r="O8" s="304">
        <f>RANK(N8,$N$7:$N$49)</f>
        <v>23</v>
      </c>
      <c r="P8" s="304">
        <v>376091</v>
      </c>
      <c r="Q8" s="304">
        <f>RANK(P8,$P$7:$P$49)</f>
        <v>24</v>
      </c>
      <c r="R8" s="304">
        <v>337782</v>
      </c>
      <c r="S8" s="307">
        <f>RANK(R8,$R$7:$R$49)</f>
        <v>25</v>
      </c>
      <c r="T8" s="505"/>
    </row>
    <row r="9" spans="1:20" s="7" customFormat="1" ht="15" customHeight="1">
      <c r="A9" s="532" t="s">
        <v>178</v>
      </c>
      <c r="B9" s="303">
        <v>203846</v>
      </c>
      <c r="C9" s="304">
        <f aca="true" t="shared" si="0" ref="C9:C49">RANK(B9,$B$7:$B$49)</f>
        <v>4</v>
      </c>
      <c r="D9" s="304">
        <v>164939</v>
      </c>
      <c r="E9" s="304">
        <f aca="true" t="shared" si="1" ref="E9:E49">RANK(D9,$D$7:$D$49)</f>
        <v>6</v>
      </c>
      <c r="F9" s="304">
        <v>141570</v>
      </c>
      <c r="G9" s="305">
        <f aca="true" t="shared" si="2" ref="G9:G49">RANK(F9,$F$7:$F$49)</f>
        <v>16</v>
      </c>
      <c r="H9" s="306">
        <v>452022</v>
      </c>
      <c r="I9" s="304">
        <f aca="true" t="shared" si="3" ref="I9:I49">RANK(H9,$H$7:$H$49)</f>
        <v>4</v>
      </c>
      <c r="J9" s="304">
        <v>299834</v>
      </c>
      <c r="K9" s="304">
        <f aca="true" t="shared" si="4" ref="K9:K49">RANK(J9,$J$7:$J$49)</f>
        <v>7</v>
      </c>
      <c r="L9" s="304">
        <v>254070</v>
      </c>
      <c r="M9" s="307">
        <f aca="true" t="shared" si="5" ref="M9:M49">RANK(L9,$L$7:$L$49)</f>
        <v>15</v>
      </c>
      <c r="N9" s="303">
        <v>586322</v>
      </c>
      <c r="O9" s="304">
        <f aca="true" t="shared" si="6" ref="O9:O49">RANK(N9,$N$7:$N$49)</f>
        <v>5</v>
      </c>
      <c r="P9" s="304">
        <v>412334</v>
      </c>
      <c r="Q9" s="304">
        <f aca="true" t="shared" si="7" ref="Q9:Q49">RANK(P9,$P$7:$P$49)</f>
        <v>8</v>
      </c>
      <c r="R9" s="304">
        <v>366570</v>
      </c>
      <c r="S9" s="307">
        <f aca="true" t="shared" si="8" ref="S9:S49">RANK(R9,$R$7:$R$49)</f>
        <v>14</v>
      </c>
      <c r="T9" s="504"/>
    </row>
    <row r="10" spans="1:20" s="7" customFormat="1" ht="15" customHeight="1">
      <c r="A10" s="532" t="s">
        <v>164</v>
      </c>
      <c r="B10" s="303">
        <v>143100</v>
      </c>
      <c r="C10" s="304">
        <f t="shared" si="0"/>
        <v>40</v>
      </c>
      <c r="D10" s="304">
        <v>116800</v>
      </c>
      <c r="E10" s="304">
        <f t="shared" si="1"/>
        <v>43</v>
      </c>
      <c r="F10" s="304">
        <v>102500</v>
      </c>
      <c r="G10" s="305">
        <f t="shared" si="2"/>
        <v>43</v>
      </c>
      <c r="H10" s="306">
        <v>314000</v>
      </c>
      <c r="I10" s="304">
        <f t="shared" si="3"/>
        <v>42</v>
      </c>
      <c r="J10" s="304">
        <v>201800</v>
      </c>
      <c r="K10" s="304">
        <f t="shared" si="4"/>
        <v>43</v>
      </c>
      <c r="L10" s="304">
        <v>169500</v>
      </c>
      <c r="M10" s="307">
        <f t="shared" si="5"/>
        <v>43</v>
      </c>
      <c r="N10" s="303">
        <v>397900</v>
      </c>
      <c r="O10" s="304">
        <f t="shared" si="6"/>
        <v>43</v>
      </c>
      <c r="P10" s="304">
        <v>268800</v>
      </c>
      <c r="Q10" s="304">
        <f t="shared" si="7"/>
        <v>43</v>
      </c>
      <c r="R10" s="304">
        <v>236500</v>
      </c>
      <c r="S10" s="307">
        <f t="shared" si="8"/>
        <v>43</v>
      </c>
      <c r="T10" s="505"/>
    </row>
    <row r="11" spans="1:20" s="7" customFormat="1" ht="15" customHeight="1">
      <c r="A11" s="532" t="s">
        <v>166</v>
      </c>
      <c r="B11" s="303">
        <v>192400</v>
      </c>
      <c r="C11" s="304">
        <f t="shared" si="0"/>
        <v>12</v>
      </c>
      <c r="D11" s="304">
        <v>160900</v>
      </c>
      <c r="E11" s="304">
        <f t="shared" si="1"/>
        <v>11</v>
      </c>
      <c r="F11" s="304">
        <v>145900</v>
      </c>
      <c r="G11" s="305">
        <f t="shared" si="2"/>
        <v>9</v>
      </c>
      <c r="H11" s="306">
        <v>392600</v>
      </c>
      <c r="I11" s="304">
        <f t="shared" si="3"/>
        <v>29</v>
      </c>
      <c r="J11" s="304">
        <v>268900</v>
      </c>
      <c r="K11" s="304">
        <f t="shared" si="4"/>
        <v>27</v>
      </c>
      <c r="L11" s="304">
        <v>233900</v>
      </c>
      <c r="M11" s="307">
        <f t="shared" si="5"/>
        <v>27</v>
      </c>
      <c r="N11" s="303">
        <v>496600</v>
      </c>
      <c r="O11" s="304">
        <f t="shared" si="6"/>
        <v>31</v>
      </c>
      <c r="P11" s="304">
        <v>356900</v>
      </c>
      <c r="Q11" s="304">
        <f t="shared" si="7"/>
        <v>29</v>
      </c>
      <c r="R11" s="304">
        <v>321900</v>
      </c>
      <c r="S11" s="307">
        <f t="shared" si="8"/>
        <v>31</v>
      </c>
      <c r="T11" s="505"/>
    </row>
    <row r="12" spans="1:20" s="7" customFormat="1" ht="15" customHeight="1">
      <c r="A12" s="532" t="s">
        <v>179</v>
      </c>
      <c r="B12" s="303">
        <v>165963</v>
      </c>
      <c r="C12" s="304">
        <f t="shared" si="0"/>
        <v>33</v>
      </c>
      <c r="D12" s="304">
        <v>136908</v>
      </c>
      <c r="E12" s="304">
        <f t="shared" si="1"/>
        <v>33</v>
      </c>
      <c r="F12" s="304">
        <v>105768</v>
      </c>
      <c r="G12" s="305">
        <f t="shared" si="2"/>
        <v>42</v>
      </c>
      <c r="H12" s="306">
        <v>364398</v>
      </c>
      <c r="I12" s="304">
        <f t="shared" si="3"/>
        <v>34</v>
      </c>
      <c r="J12" s="304">
        <v>238068</v>
      </c>
      <c r="K12" s="304">
        <f t="shared" si="4"/>
        <v>37</v>
      </c>
      <c r="L12" s="304">
        <v>186168</v>
      </c>
      <c r="M12" s="307">
        <f t="shared" si="5"/>
        <v>42</v>
      </c>
      <c r="N12" s="303">
        <v>462798</v>
      </c>
      <c r="O12" s="304">
        <f t="shared" si="6"/>
        <v>36</v>
      </c>
      <c r="P12" s="304">
        <v>318468</v>
      </c>
      <c r="Q12" s="304">
        <f t="shared" si="7"/>
        <v>39</v>
      </c>
      <c r="R12" s="304">
        <v>266568</v>
      </c>
      <c r="S12" s="307">
        <f t="shared" si="8"/>
        <v>42</v>
      </c>
      <c r="T12" s="504"/>
    </row>
    <row r="13" spans="1:20" s="7" customFormat="1" ht="15" customHeight="1">
      <c r="A13" s="532" t="s">
        <v>180</v>
      </c>
      <c r="B13" s="303">
        <v>129880</v>
      </c>
      <c r="C13" s="304">
        <f t="shared" si="0"/>
        <v>43</v>
      </c>
      <c r="D13" s="304">
        <v>121370</v>
      </c>
      <c r="E13" s="304">
        <f t="shared" si="1"/>
        <v>42</v>
      </c>
      <c r="F13" s="304">
        <v>128780</v>
      </c>
      <c r="G13" s="305">
        <f t="shared" si="2"/>
        <v>32</v>
      </c>
      <c r="H13" s="306">
        <v>295170</v>
      </c>
      <c r="I13" s="304">
        <f t="shared" si="3"/>
        <v>43</v>
      </c>
      <c r="J13" s="304">
        <v>221640</v>
      </c>
      <c r="K13" s="304">
        <f t="shared" si="4"/>
        <v>42</v>
      </c>
      <c r="L13" s="304">
        <v>212780</v>
      </c>
      <c r="M13" s="307">
        <f t="shared" si="5"/>
        <v>36</v>
      </c>
      <c r="N13" s="303">
        <v>402470</v>
      </c>
      <c r="O13" s="304">
        <f t="shared" si="6"/>
        <v>42</v>
      </c>
      <c r="P13" s="304">
        <v>305640</v>
      </c>
      <c r="Q13" s="304">
        <f t="shared" si="7"/>
        <v>42</v>
      </c>
      <c r="R13" s="304">
        <v>296780</v>
      </c>
      <c r="S13" s="307">
        <f t="shared" si="8"/>
        <v>37</v>
      </c>
      <c r="T13" s="504"/>
    </row>
    <row r="14" spans="1:20" s="7" customFormat="1" ht="15" customHeight="1">
      <c r="A14" s="532" t="s">
        <v>167</v>
      </c>
      <c r="B14" s="303">
        <v>157530</v>
      </c>
      <c r="C14" s="304">
        <f t="shared" si="0"/>
        <v>38</v>
      </c>
      <c r="D14" s="304">
        <v>147700</v>
      </c>
      <c r="E14" s="304">
        <f t="shared" si="1"/>
        <v>26</v>
      </c>
      <c r="F14" s="304">
        <v>118660</v>
      </c>
      <c r="G14" s="305">
        <f t="shared" si="2"/>
        <v>39</v>
      </c>
      <c r="H14" s="306">
        <v>350650</v>
      </c>
      <c r="I14" s="304">
        <f t="shared" si="3"/>
        <v>38</v>
      </c>
      <c r="J14" s="304">
        <v>232400</v>
      </c>
      <c r="K14" s="304">
        <f t="shared" si="4"/>
        <v>40</v>
      </c>
      <c r="L14" s="304">
        <v>203360</v>
      </c>
      <c r="M14" s="307">
        <f t="shared" si="5"/>
        <v>40</v>
      </c>
      <c r="N14" s="303">
        <v>448450</v>
      </c>
      <c r="O14" s="304">
        <f t="shared" si="6"/>
        <v>39</v>
      </c>
      <c r="P14" s="304">
        <v>317100</v>
      </c>
      <c r="Q14" s="304">
        <f t="shared" si="7"/>
        <v>41</v>
      </c>
      <c r="R14" s="304">
        <v>288060</v>
      </c>
      <c r="S14" s="307">
        <f t="shared" si="8"/>
        <v>39</v>
      </c>
      <c r="T14" s="505"/>
    </row>
    <row r="15" spans="1:20" s="7" customFormat="1" ht="15" customHeight="1">
      <c r="A15" s="532" t="s">
        <v>181</v>
      </c>
      <c r="B15" s="303">
        <v>162800</v>
      </c>
      <c r="C15" s="304">
        <f t="shared" si="0"/>
        <v>34</v>
      </c>
      <c r="D15" s="304">
        <v>133310</v>
      </c>
      <c r="E15" s="304">
        <f t="shared" si="1"/>
        <v>37</v>
      </c>
      <c r="F15" s="304">
        <v>118080</v>
      </c>
      <c r="G15" s="305">
        <f t="shared" si="2"/>
        <v>41</v>
      </c>
      <c r="H15" s="306">
        <v>359960</v>
      </c>
      <c r="I15" s="304">
        <f t="shared" si="3"/>
        <v>36</v>
      </c>
      <c r="J15" s="304">
        <v>238080</v>
      </c>
      <c r="K15" s="304">
        <f t="shared" si="4"/>
        <v>36</v>
      </c>
      <c r="L15" s="304">
        <v>203880</v>
      </c>
      <c r="M15" s="307">
        <f t="shared" si="5"/>
        <v>38</v>
      </c>
      <c r="N15" s="303">
        <v>464060</v>
      </c>
      <c r="O15" s="304">
        <f t="shared" si="6"/>
        <v>35</v>
      </c>
      <c r="P15" s="304">
        <v>323880</v>
      </c>
      <c r="Q15" s="304">
        <f t="shared" si="7"/>
        <v>36</v>
      </c>
      <c r="R15" s="304">
        <v>289680</v>
      </c>
      <c r="S15" s="307">
        <f t="shared" si="8"/>
        <v>38</v>
      </c>
      <c r="T15" s="505"/>
    </row>
    <row r="16" spans="1:20" s="28" customFormat="1" ht="15" customHeight="1">
      <c r="A16" s="532" t="s">
        <v>182</v>
      </c>
      <c r="B16" s="303">
        <v>141540</v>
      </c>
      <c r="C16" s="304">
        <f t="shared" si="0"/>
        <v>42</v>
      </c>
      <c r="D16" s="304">
        <v>127810</v>
      </c>
      <c r="E16" s="304">
        <f t="shared" si="1"/>
        <v>40</v>
      </c>
      <c r="F16" s="304">
        <v>131030</v>
      </c>
      <c r="G16" s="305">
        <f t="shared" si="2"/>
        <v>30</v>
      </c>
      <c r="H16" s="306">
        <v>319590</v>
      </c>
      <c r="I16" s="304">
        <f t="shared" si="3"/>
        <v>41</v>
      </c>
      <c r="J16" s="304">
        <v>232360</v>
      </c>
      <c r="K16" s="304">
        <f t="shared" si="4"/>
        <v>41</v>
      </c>
      <c r="L16" s="304">
        <v>218230</v>
      </c>
      <c r="M16" s="307">
        <f t="shared" si="5"/>
        <v>34</v>
      </c>
      <c r="N16" s="303">
        <v>430190</v>
      </c>
      <c r="O16" s="304">
        <f t="shared" si="6"/>
        <v>41</v>
      </c>
      <c r="P16" s="304">
        <v>319560</v>
      </c>
      <c r="Q16" s="304">
        <f t="shared" si="7"/>
        <v>38</v>
      </c>
      <c r="R16" s="304">
        <v>305430</v>
      </c>
      <c r="S16" s="307">
        <f t="shared" si="8"/>
        <v>35</v>
      </c>
      <c r="T16" s="505"/>
    </row>
    <row r="17" spans="1:20" s="7" customFormat="1" ht="15" customHeight="1">
      <c r="A17" s="531" t="s">
        <v>208</v>
      </c>
      <c r="B17" s="357">
        <v>161744</v>
      </c>
      <c r="C17" s="358">
        <f t="shared" si="0"/>
        <v>36</v>
      </c>
      <c r="D17" s="358">
        <v>134654</v>
      </c>
      <c r="E17" s="358">
        <f t="shared" si="1"/>
        <v>36</v>
      </c>
      <c r="F17" s="358">
        <v>119414</v>
      </c>
      <c r="G17" s="359">
        <f t="shared" si="2"/>
        <v>38</v>
      </c>
      <c r="H17" s="360">
        <v>356224</v>
      </c>
      <c r="I17" s="358">
        <f t="shared" si="3"/>
        <v>37</v>
      </c>
      <c r="J17" s="358">
        <v>238414</v>
      </c>
      <c r="K17" s="358">
        <f t="shared" si="4"/>
        <v>35</v>
      </c>
      <c r="L17" s="358">
        <v>203614</v>
      </c>
      <c r="M17" s="361">
        <f t="shared" si="5"/>
        <v>39</v>
      </c>
      <c r="N17" s="357">
        <v>455424</v>
      </c>
      <c r="O17" s="358">
        <f t="shared" si="6"/>
        <v>38</v>
      </c>
      <c r="P17" s="358">
        <v>322614</v>
      </c>
      <c r="Q17" s="358">
        <f t="shared" si="7"/>
        <v>37</v>
      </c>
      <c r="R17" s="358">
        <v>287814</v>
      </c>
      <c r="S17" s="361">
        <f t="shared" si="8"/>
        <v>40</v>
      </c>
      <c r="T17" s="505"/>
    </row>
    <row r="18" spans="1:20" s="7" customFormat="1" ht="15" customHeight="1">
      <c r="A18" s="532" t="s">
        <v>209</v>
      </c>
      <c r="B18" s="303">
        <v>208680</v>
      </c>
      <c r="C18" s="304">
        <f t="shared" si="0"/>
        <v>3</v>
      </c>
      <c r="D18" s="304">
        <v>177140</v>
      </c>
      <c r="E18" s="304">
        <f t="shared" si="1"/>
        <v>1</v>
      </c>
      <c r="F18" s="304">
        <v>164160</v>
      </c>
      <c r="G18" s="305">
        <f t="shared" si="2"/>
        <v>1</v>
      </c>
      <c r="H18" s="306">
        <v>469220</v>
      </c>
      <c r="I18" s="304">
        <f t="shared" si="3"/>
        <v>1</v>
      </c>
      <c r="J18" s="304">
        <v>330740</v>
      </c>
      <c r="K18" s="304">
        <f t="shared" si="4"/>
        <v>1</v>
      </c>
      <c r="L18" s="304">
        <v>295460</v>
      </c>
      <c r="M18" s="307">
        <f t="shared" si="5"/>
        <v>1</v>
      </c>
      <c r="N18" s="303">
        <v>626320</v>
      </c>
      <c r="O18" s="304">
        <f t="shared" si="6"/>
        <v>1</v>
      </c>
      <c r="P18" s="304">
        <v>462040</v>
      </c>
      <c r="Q18" s="304">
        <f t="shared" si="7"/>
        <v>1</v>
      </c>
      <c r="R18" s="304">
        <v>426760</v>
      </c>
      <c r="S18" s="307">
        <f t="shared" si="8"/>
        <v>1</v>
      </c>
      <c r="T18" s="504"/>
    </row>
    <row r="19" spans="1:20" s="7" customFormat="1" ht="15" customHeight="1">
      <c r="A19" s="532" t="s">
        <v>210</v>
      </c>
      <c r="B19" s="303">
        <v>185790</v>
      </c>
      <c r="C19" s="304">
        <f t="shared" si="0"/>
        <v>20</v>
      </c>
      <c r="D19" s="304">
        <v>152550</v>
      </c>
      <c r="E19" s="304">
        <f t="shared" si="1"/>
        <v>20</v>
      </c>
      <c r="F19" s="304">
        <v>137210</v>
      </c>
      <c r="G19" s="305">
        <f t="shared" si="2"/>
        <v>21</v>
      </c>
      <c r="H19" s="306">
        <v>416640</v>
      </c>
      <c r="I19" s="304">
        <f t="shared" si="3"/>
        <v>19</v>
      </c>
      <c r="J19" s="304">
        <v>286510</v>
      </c>
      <c r="K19" s="304">
        <f t="shared" si="4"/>
        <v>18</v>
      </c>
      <c r="L19" s="304">
        <v>252310</v>
      </c>
      <c r="M19" s="307">
        <f t="shared" si="5"/>
        <v>17</v>
      </c>
      <c r="N19" s="303">
        <v>553140</v>
      </c>
      <c r="O19" s="304">
        <f t="shared" si="6"/>
        <v>18</v>
      </c>
      <c r="P19" s="304">
        <v>401610</v>
      </c>
      <c r="Q19" s="304">
        <f t="shared" si="7"/>
        <v>15</v>
      </c>
      <c r="R19" s="304">
        <v>367410</v>
      </c>
      <c r="S19" s="307">
        <f t="shared" si="8"/>
        <v>13</v>
      </c>
      <c r="T19" s="505"/>
    </row>
    <row r="20" spans="1:20" s="7" customFormat="1" ht="15" customHeight="1">
      <c r="A20" s="532" t="s">
        <v>211</v>
      </c>
      <c r="B20" s="303">
        <v>185500</v>
      </c>
      <c r="C20" s="304">
        <f t="shared" si="0"/>
        <v>21</v>
      </c>
      <c r="D20" s="304">
        <v>156600</v>
      </c>
      <c r="E20" s="304">
        <f t="shared" si="1"/>
        <v>17</v>
      </c>
      <c r="F20" s="304">
        <v>145600</v>
      </c>
      <c r="G20" s="305">
        <f t="shared" si="2"/>
        <v>12</v>
      </c>
      <c r="H20" s="306">
        <v>415600</v>
      </c>
      <c r="I20" s="304">
        <f t="shared" si="3"/>
        <v>20</v>
      </c>
      <c r="J20" s="304">
        <v>289400</v>
      </c>
      <c r="K20" s="304">
        <f t="shared" si="4"/>
        <v>15</v>
      </c>
      <c r="L20" s="304">
        <v>258000</v>
      </c>
      <c r="M20" s="307">
        <f t="shared" si="5"/>
        <v>12</v>
      </c>
      <c r="N20" s="303">
        <v>550000</v>
      </c>
      <c r="O20" s="304">
        <f t="shared" si="6"/>
        <v>19</v>
      </c>
      <c r="P20" s="304">
        <v>401800</v>
      </c>
      <c r="Q20" s="304">
        <f t="shared" si="7"/>
        <v>14</v>
      </c>
      <c r="R20" s="304">
        <v>370400</v>
      </c>
      <c r="S20" s="307">
        <f t="shared" si="8"/>
        <v>12</v>
      </c>
      <c r="T20" s="505"/>
    </row>
    <row r="21" spans="1:20" s="7" customFormat="1" ht="15" customHeight="1">
      <c r="A21" s="532" t="s">
        <v>104</v>
      </c>
      <c r="B21" s="303">
        <v>172610</v>
      </c>
      <c r="C21" s="304">
        <f t="shared" si="0"/>
        <v>29</v>
      </c>
      <c r="D21" s="304">
        <v>136840</v>
      </c>
      <c r="E21" s="304">
        <f t="shared" si="1"/>
        <v>34</v>
      </c>
      <c r="F21" s="304">
        <v>123190</v>
      </c>
      <c r="G21" s="305">
        <f t="shared" si="2"/>
        <v>35</v>
      </c>
      <c r="H21" s="306">
        <v>387470</v>
      </c>
      <c r="I21" s="304">
        <f t="shared" si="3"/>
        <v>30</v>
      </c>
      <c r="J21" s="304">
        <v>255970</v>
      </c>
      <c r="K21" s="304">
        <f t="shared" si="4"/>
        <v>31</v>
      </c>
      <c r="L21" s="304">
        <v>225190</v>
      </c>
      <c r="M21" s="307">
        <f t="shared" si="5"/>
        <v>30</v>
      </c>
      <c r="N21" s="303">
        <v>515470</v>
      </c>
      <c r="O21" s="304">
        <f t="shared" si="6"/>
        <v>26</v>
      </c>
      <c r="P21" s="304">
        <v>357970</v>
      </c>
      <c r="Q21" s="304">
        <f t="shared" si="7"/>
        <v>28</v>
      </c>
      <c r="R21" s="304">
        <v>327190</v>
      </c>
      <c r="S21" s="307">
        <f t="shared" si="8"/>
        <v>28</v>
      </c>
      <c r="T21" s="505"/>
    </row>
    <row r="22" spans="1:20" s="7" customFormat="1" ht="15" customHeight="1">
      <c r="A22" s="532" t="s">
        <v>212</v>
      </c>
      <c r="B22" s="303">
        <v>190300</v>
      </c>
      <c r="C22" s="304">
        <f t="shared" si="0"/>
        <v>17</v>
      </c>
      <c r="D22" s="304">
        <v>152400</v>
      </c>
      <c r="E22" s="304">
        <f t="shared" si="1"/>
        <v>21</v>
      </c>
      <c r="F22" s="304">
        <v>136700</v>
      </c>
      <c r="G22" s="305">
        <f t="shared" si="2"/>
        <v>22</v>
      </c>
      <c r="H22" s="306">
        <v>426900</v>
      </c>
      <c r="I22" s="304">
        <f t="shared" si="3"/>
        <v>13</v>
      </c>
      <c r="J22" s="304">
        <v>284600</v>
      </c>
      <c r="K22" s="304">
        <f t="shared" si="4"/>
        <v>19</v>
      </c>
      <c r="L22" s="304">
        <v>249700</v>
      </c>
      <c r="M22" s="307">
        <f t="shared" si="5"/>
        <v>19</v>
      </c>
      <c r="N22" s="303">
        <v>566900</v>
      </c>
      <c r="O22" s="304">
        <f t="shared" si="6"/>
        <v>11</v>
      </c>
      <c r="P22" s="304">
        <v>397600</v>
      </c>
      <c r="Q22" s="304">
        <f t="shared" si="7"/>
        <v>18</v>
      </c>
      <c r="R22" s="304">
        <v>362700</v>
      </c>
      <c r="S22" s="307">
        <f t="shared" si="8"/>
        <v>17</v>
      </c>
      <c r="T22" s="505"/>
    </row>
    <row r="23" spans="1:20" s="7" customFormat="1" ht="15" customHeight="1">
      <c r="A23" s="532" t="s">
        <v>213</v>
      </c>
      <c r="B23" s="303">
        <v>153700</v>
      </c>
      <c r="C23" s="304">
        <f t="shared" si="0"/>
        <v>39</v>
      </c>
      <c r="D23" s="304">
        <v>126700</v>
      </c>
      <c r="E23" s="304">
        <f t="shared" si="1"/>
        <v>41</v>
      </c>
      <c r="F23" s="304">
        <v>118500</v>
      </c>
      <c r="G23" s="305">
        <f t="shared" si="2"/>
        <v>40</v>
      </c>
      <c r="H23" s="306">
        <v>344800</v>
      </c>
      <c r="I23" s="304">
        <f t="shared" si="3"/>
        <v>40</v>
      </c>
      <c r="J23" s="304">
        <v>234800</v>
      </c>
      <c r="K23" s="304">
        <f t="shared" si="4"/>
        <v>39</v>
      </c>
      <c r="L23" s="304">
        <v>210200</v>
      </c>
      <c r="M23" s="307">
        <f t="shared" si="5"/>
        <v>37</v>
      </c>
      <c r="N23" s="303">
        <v>457900</v>
      </c>
      <c r="O23" s="304">
        <f t="shared" si="6"/>
        <v>37</v>
      </c>
      <c r="P23" s="304">
        <v>326500</v>
      </c>
      <c r="Q23" s="304">
        <f t="shared" si="7"/>
        <v>35</v>
      </c>
      <c r="R23" s="304">
        <v>301900</v>
      </c>
      <c r="S23" s="307">
        <f t="shared" si="8"/>
        <v>36</v>
      </c>
      <c r="T23" s="505"/>
    </row>
    <row r="24" spans="1:20" s="7" customFormat="1" ht="15" customHeight="1">
      <c r="A24" s="532" t="s">
        <v>214</v>
      </c>
      <c r="B24" s="303">
        <v>159400</v>
      </c>
      <c r="C24" s="304">
        <f t="shared" si="0"/>
        <v>37</v>
      </c>
      <c r="D24" s="304">
        <v>135200</v>
      </c>
      <c r="E24" s="304">
        <f t="shared" si="1"/>
        <v>35</v>
      </c>
      <c r="F24" s="304">
        <v>119600</v>
      </c>
      <c r="G24" s="305">
        <f t="shared" si="2"/>
        <v>37</v>
      </c>
      <c r="H24" s="306">
        <v>350400</v>
      </c>
      <c r="I24" s="304">
        <f t="shared" si="3"/>
        <v>39</v>
      </c>
      <c r="J24" s="304">
        <v>236700</v>
      </c>
      <c r="K24" s="304">
        <f t="shared" si="4"/>
        <v>38</v>
      </c>
      <c r="L24" s="304">
        <v>200900</v>
      </c>
      <c r="M24" s="307">
        <f t="shared" si="5"/>
        <v>41</v>
      </c>
      <c r="N24" s="303">
        <v>445600</v>
      </c>
      <c r="O24" s="304">
        <f t="shared" si="6"/>
        <v>40</v>
      </c>
      <c r="P24" s="304">
        <v>318000</v>
      </c>
      <c r="Q24" s="304">
        <f t="shared" si="7"/>
        <v>40</v>
      </c>
      <c r="R24" s="304">
        <v>282200</v>
      </c>
      <c r="S24" s="307">
        <f t="shared" si="8"/>
        <v>41</v>
      </c>
      <c r="T24" s="505"/>
    </row>
    <row r="25" spans="1:20" s="7" customFormat="1" ht="15" customHeight="1">
      <c r="A25" s="532" t="s">
        <v>215</v>
      </c>
      <c r="B25" s="303">
        <v>186790</v>
      </c>
      <c r="C25" s="304">
        <f t="shared" si="0"/>
        <v>18</v>
      </c>
      <c r="D25" s="304">
        <v>154136</v>
      </c>
      <c r="E25" s="304">
        <f t="shared" si="1"/>
        <v>18</v>
      </c>
      <c r="F25" s="304">
        <v>138440</v>
      </c>
      <c r="G25" s="305">
        <f t="shared" si="2"/>
        <v>19</v>
      </c>
      <c r="H25" s="306">
        <v>419450</v>
      </c>
      <c r="I25" s="304">
        <f t="shared" si="3"/>
        <v>17</v>
      </c>
      <c r="J25" s="304">
        <v>289240</v>
      </c>
      <c r="K25" s="304">
        <f t="shared" si="4"/>
        <v>16</v>
      </c>
      <c r="L25" s="304">
        <v>254440</v>
      </c>
      <c r="M25" s="307">
        <f t="shared" si="5"/>
        <v>14</v>
      </c>
      <c r="N25" s="303">
        <v>558450</v>
      </c>
      <c r="O25" s="304">
        <f t="shared" si="6"/>
        <v>16</v>
      </c>
      <c r="P25" s="304">
        <v>405240</v>
      </c>
      <c r="Q25" s="304">
        <f t="shared" si="7"/>
        <v>12</v>
      </c>
      <c r="R25" s="304">
        <v>370440</v>
      </c>
      <c r="S25" s="307">
        <f t="shared" si="8"/>
        <v>11</v>
      </c>
      <c r="T25" s="505"/>
    </row>
    <row r="26" spans="1:20" s="7" customFormat="1" ht="15" customHeight="1">
      <c r="A26" s="532" t="s">
        <v>216</v>
      </c>
      <c r="B26" s="303">
        <v>161840</v>
      </c>
      <c r="C26" s="304">
        <f t="shared" si="0"/>
        <v>35</v>
      </c>
      <c r="D26" s="304">
        <v>133020</v>
      </c>
      <c r="E26" s="304">
        <f t="shared" si="1"/>
        <v>38</v>
      </c>
      <c r="F26" s="304">
        <v>119610</v>
      </c>
      <c r="G26" s="305">
        <f t="shared" si="2"/>
        <v>36</v>
      </c>
      <c r="H26" s="306">
        <v>360680</v>
      </c>
      <c r="I26" s="304">
        <f t="shared" si="3"/>
        <v>35</v>
      </c>
      <c r="J26" s="304">
        <v>244120</v>
      </c>
      <c r="K26" s="304">
        <f t="shared" si="4"/>
        <v>34</v>
      </c>
      <c r="L26" s="304">
        <v>213110</v>
      </c>
      <c r="M26" s="307">
        <f t="shared" si="5"/>
        <v>35</v>
      </c>
      <c r="N26" s="303">
        <v>472780</v>
      </c>
      <c r="O26" s="304">
        <f t="shared" si="6"/>
        <v>33</v>
      </c>
      <c r="P26" s="304">
        <v>337620</v>
      </c>
      <c r="Q26" s="304">
        <f t="shared" si="7"/>
        <v>34</v>
      </c>
      <c r="R26" s="304">
        <v>306610</v>
      </c>
      <c r="S26" s="307">
        <f t="shared" si="8"/>
        <v>34</v>
      </c>
      <c r="T26" s="505"/>
    </row>
    <row r="27" spans="1:20" s="7" customFormat="1" ht="15" customHeight="1">
      <c r="A27" s="532" t="s">
        <v>217</v>
      </c>
      <c r="B27" s="303">
        <v>179547</v>
      </c>
      <c r="C27" s="304">
        <f t="shared" si="0"/>
        <v>27</v>
      </c>
      <c r="D27" s="304">
        <v>148887</v>
      </c>
      <c r="E27" s="304">
        <f t="shared" si="1"/>
        <v>25</v>
      </c>
      <c r="F27" s="304">
        <v>134391</v>
      </c>
      <c r="G27" s="305">
        <f t="shared" si="2"/>
        <v>25</v>
      </c>
      <c r="H27" s="306">
        <v>401367</v>
      </c>
      <c r="I27" s="304">
        <f t="shared" si="3"/>
        <v>25</v>
      </c>
      <c r="J27" s="304">
        <v>273771</v>
      </c>
      <c r="K27" s="304">
        <f t="shared" si="4"/>
        <v>24</v>
      </c>
      <c r="L27" s="304">
        <v>239691</v>
      </c>
      <c r="M27" s="307">
        <f t="shared" si="5"/>
        <v>23</v>
      </c>
      <c r="N27" s="303">
        <v>529467</v>
      </c>
      <c r="O27" s="304">
        <f t="shared" si="6"/>
        <v>21</v>
      </c>
      <c r="P27" s="304">
        <v>379071</v>
      </c>
      <c r="Q27" s="304">
        <f t="shared" si="7"/>
        <v>21</v>
      </c>
      <c r="R27" s="304">
        <v>344991</v>
      </c>
      <c r="S27" s="307">
        <f t="shared" si="8"/>
        <v>23</v>
      </c>
      <c r="T27" s="505"/>
    </row>
    <row r="28" spans="1:20" s="7" customFormat="1" ht="15" customHeight="1">
      <c r="A28" s="532" t="s">
        <v>218</v>
      </c>
      <c r="B28" s="303">
        <v>191071</v>
      </c>
      <c r="C28" s="304">
        <f t="shared" si="0"/>
        <v>14</v>
      </c>
      <c r="D28" s="304">
        <v>153766</v>
      </c>
      <c r="E28" s="304">
        <f t="shared" si="1"/>
        <v>19</v>
      </c>
      <c r="F28" s="304">
        <v>138310</v>
      </c>
      <c r="G28" s="305">
        <f t="shared" si="2"/>
        <v>20</v>
      </c>
      <c r="H28" s="306">
        <v>428111</v>
      </c>
      <c r="I28" s="304">
        <f t="shared" si="3"/>
        <v>12</v>
      </c>
      <c r="J28" s="304">
        <v>282950</v>
      </c>
      <c r="K28" s="304">
        <f t="shared" si="4"/>
        <v>20</v>
      </c>
      <c r="L28" s="304">
        <v>247310</v>
      </c>
      <c r="M28" s="307">
        <f t="shared" si="5"/>
        <v>21</v>
      </c>
      <c r="N28" s="303">
        <v>563230</v>
      </c>
      <c r="O28" s="304">
        <f t="shared" si="6"/>
        <v>13</v>
      </c>
      <c r="P28" s="304">
        <v>391950</v>
      </c>
      <c r="Q28" s="304">
        <f t="shared" si="7"/>
        <v>20</v>
      </c>
      <c r="R28" s="304">
        <v>356310</v>
      </c>
      <c r="S28" s="307">
        <f t="shared" si="8"/>
        <v>21</v>
      </c>
      <c r="T28" s="505"/>
    </row>
    <row r="29" spans="1:20" s="7" customFormat="1" ht="15" customHeight="1">
      <c r="A29" s="532" t="s">
        <v>219</v>
      </c>
      <c r="B29" s="303">
        <v>186020</v>
      </c>
      <c r="C29" s="304">
        <f t="shared" si="0"/>
        <v>19</v>
      </c>
      <c r="D29" s="304">
        <v>150960</v>
      </c>
      <c r="E29" s="304">
        <f t="shared" si="1"/>
        <v>23</v>
      </c>
      <c r="F29" s="304">
        <v>136460</v>
      </c>
      <c r="G29" s="305">
        <f t="shared" si="2"/>
        <v>23</v>
      </c>
      <c r="H29" s="306">
        <v>418060</v>
      </c>
      <c r="I29" s="304">
        <f t="shared" si="3"/>
        <v>18</v>
      </c>
      <c r="J29" s="304">
        <v>282520</v>
      </c>
      <c r="K29" s="304">
        <f t="shared" si="4"/>
        <v>21</v>
      </c>
      <c r="L29" s="304">
        <v>249160</v>
      </c>
      <c r="M29" s="307">
        <f t="shared" si="5"/>
        <v>20</v>
      </c>
      <c r="N29" s="303">
        <v>557460</v>
      </c>
      <c r="O29" s="304">
        <f t="shared" si="6"/>
        <v>17</v>
      </c>
      <c r="P29" s="304">
        <v>395220</v>
      </c>
      <c r="Q29" s="304">
        <f t="shared" si="7"/>
        <v>19</v>
      </c>
      <c r="R29" s="304">
        <v>361860</v>
      </c>
      <c r="S29" s="307">
        <f t="shared" si="8"/>
        <v>19</v>
      </c>
      <c r="T29" s="505"/>
    </row>
    <row r="30" spans="1:20" s="7" customFormat="1" ht="15" customHeight="1">
      <c r="A30" s="532" t="s">
        <v>280</v>
      </c>
      <c r="B30" s="303">
        <v>192900</v>
      </c>
      <c r="C30" s="304">
        <f t="shared" si="0"/>
        <v>11</v>
      </c>
      <c r="D30" s="304">
        <v>161800</v>
      </c>
      <c r="E30" s="304">
        <f t="shared" si="1"/>
        <v>10</v>
      </c>
      <c r="F30" s="304">
        <v>145800</v>
      </c>
      <c r="G30" s="305">
        <f t="shared" si="2"/>
        <v>10</v>
      </c>
      <c r="H30" s="306">
        <v>431800</v>
      </c>
      <c r="I30" s="304">
        <f t="shared" si="3"/>
        <v>10</v>
      </c>
      <c r="J30" s="304">
        <v>299700</v>
      </c>
      <c r="K30" s="304">
        <f t="shared" si="4"/>
        <v>8</v>
      </c>
      <c r="L30" s="304">
        <v>262800</v>
      </c>
      <c r="M30" s="307">
        <f t="shared" si="5"/>
        <v>9</v>
      </c>
      <c r="N30" s="303">
        <v>570800</v>
      </c>
      <c r="O30" s="304">
        <f t="shared" si="6"/>
        <v>9</v>
      </c>
      <c r="P30" s="304">
        <v>416700</v>
      </c>
      <c r="Q30" s="304">
        <f t="shared" si="7"/>
        <v>7</v>
      </c>
      <c r="R30" s="304">
        <v>379800</v>
      </c>
      <c r="S30" s="307">
        <f t="shared" si="8"/>
        <v>7</v>
      </c>
      <c r="T30" s="504"/>
    </row>
    <row r="31" spans="1:20" s="7" customFormat="1" ht="15" customHeight="1">
      <c r="A31" s="532" t="s">
        <v>220</v>
      </c>
      <c r="B31" s="303">
        <v>191030</v>
      </c>
      <c r="C31" s="304">
        <f t="shared" si="0"/>
        <v>15</v>
      </c>
      <c r="D31" s="304">
        <v>157605</v>
      </c>
      <c r="E31" s="304">
        <f t="shared" si="1"/>
        <v>16</v>
      </c>
      <c r="F31" s="304">
        <v>140965</v>
      </c>
      <c r="G31" s="305">
        <f t="shared" si="2"/>
        <v>17</v>
      </c>
      <c r="H31" s="306">
        <v>426280</v>
      </c>
      <c r="I31" s="304">
        <f t="shared" si="3"/>
        <v>14</v>
      </c>
      <c r="J31" s="304">
        <v>288165</v>
      </c>
      <c r="K31" s="304">
        <f t="shared" si="4"/>
        <v>17</v>
      </c>
      <c r="L31" s="304">
        <v>250465</v>
      </c>
      <c r="M31" s="307">
        <f t="shared" si="5"/>
        <v>18</v>
      </c>
      <c r="N31" s="303">
        <v>560280</v>
      </c>
      <c r="O31" s="304">
        <f t="shared" si="6"/>
        <v>15</v>
      </c>
      <c r="P31" s="304">
        <v>397665</v>
      </c>
      <c r="Q31" s="304">
        <f t="shared" si="7"/>
        <v>17</v>
      </c>
      <c r="R31" s="304">
        <v>359965</v>
      </c>
      <c r="S31" s="307">
        <f t="shared" si="8"/>
        <v>20</v>
      </c>
      <c r="T31" s="505"/>
    </row>
    <row r="32" spans="1:20" s="7" customFormat="1" ht="15" customHeight="1">
      <c r="A32" s="532" t="s">
        <v>221</v>
      </c>
      <c r="B32" s="303">
        <v>193370</v>
      </c>
      <c r="C32" s="304">
        <f t="shared" si="0"/>
        <v>10</v>
      </c>
      <c r="D32" s="304">
        <v>158650</v>
      </c>
      <c r="E32" s="304">
        <f t="shared" si="1"/>
        <v>14</v>
      </c>
      <c r="F32" s="304">
        <v>142110</v>
      </c>
      <c r="G32" s="305">
        <f t="shared" si="2"/>
        <v>15</v>
      </c>
      <c r="H32" s="306">
        <v>431870</v>
      </c>
      <c r="I32" s="304">
        <f t="shared" si="3"/>
        <v>9</v>
      </c>
      <c r="J32" s="304">
        <v>290980</v>
      </c>
      <c r="K32" s="304">
        <f t="shared" si="4"/>
        <v>14</v>
      </c>
      <c r="L32" s="304">
        <v>253410</v>
      </c>
      <c r="M32" s="307">
        <f t="shared" si="5"/>
        <v>16</v>
      </c>
      <c r="N32" s="303">
        <v>568570</v>
      </c>
      <c r="O32" s="304">
        <f t="shared" si="6"/>
        <v>10</v>
      </c>
      <c r="P32" s="304">
        <v>402280</v>
      </c>
      <c r="Q32" s="304">
        <f t="shared" si="7"/>
        <v>13</v>
      </c>
      <c r="R32" s="304">
        <v>364390</v>
      </c>
      <c r="S32" s="307">
        <f t="shared" si="8"/>
        <v>16</v>
      </c>
      <c r="T32" s="504"/>
    </row>
    <row r="33" spans="1:20" s="7" customFormat="1" ht="15" customHeight="1">
      <c r="A33" s="532" t="s">
        <v>168</v>
      </c>
      <c r="B33" s="303">
        <v>180510</v>
      </c>
      <c r="C33" s="304">
        <f t="shared" si="0"/>
        <v>25</v>
      </c>
      <c r="D33" s="304">
        <v>147220</v>
      </c>
      <c r="E33" s="304">
        <f t="shared" si="1"/>
        <v>28</v>
      </c>
      <c r="F33" s="304">
        <v>132550</v>
      </c>
      <c r="G33" s="305">
        <f t="shared" si="2"/>
        <v>27</v>
      </c>
      <c r="H33" s="306">
        <v>402350</v>
      </c>
      <c r="I33" s="304">
        <f t="shared" si="3"/>
        <v>24</v>
      </c>
      <c r="J33" s="304">
        <v>267770</v>
      </c>
      <c r="K33" s="304">
        <f t="shared" si="4"/>
        <v>28</v>
      </c>
      <c r="L33" s="304">
        <v>233150</v>
      </c>
      <c r="M33" s="307">
        <f t="shared" si="5"/>
        <v>28</v>
      </c>
      <c r="N33" s="303">
        <v>527550</v>
      </c>
      <c r="O33" s="304">
        <f t="shared" si="6"/>
        <v>22</v>
      </c>
      <c r="P33" s="304">
        <v>368370</v>
      </c>
      <c r="Q33" s="304">
        <f t="shared" si="7"/>
        <v>27</v>
      </c>
      <c r="R33" s="304">
        <v>333750</v>
      </c>
      <c r="S33" s="307">
        <f t="shared" si="8"/>
        <v>27</v>
      </c>
      <c r="T33" s="504"/>
    </row>
    <row r="34" spans="1:20" s="7" customFormat="1" ht="15" customHeight="1">
      <c r="A34" s="532" t="s">
        <v>169</v>
      </c>
      <c r="B34" s="303">
        <v>179980</v>
      </c>
      <c r="C34" s="304">
        <f t="shared" si="0"/>
        <v>26</v>
      </c>
      <c r="D34" s="304">
        <v>147120</v>
      </c>
      <c r="E34" s="304">
        <f t="shared" si="1"/>
        <v>29</v>
      </c>
      <c r="F34" s="304">
        <v>131540</v>
      </c>
      <c r="G34" s="305">
        <f t="shared" si="2"/>
        <v>29</v>
      </c>
      <c r="H34" s="306">
        <v>398080</v>
      </c>
      <c r="I34" s="304">
        <f t="shared" si="3"/>
        <v>26</v>
      </c>
      <c r="J34" s="304">
        <v>261740</v>
      </c>
      <c r="K34" s="304">
        <f t="shared" si="4"/>
        <v>30</v>
      </c>
      <c r="L34" s="304">
        <v>225040</v>
      </c>
      <c r="M34" s="307">
        <f t="shared" si="5"/>
        <v>31</v>
      </c>
      <c r="N34" s="303">
        <v>513580</v>
      </c>
      <c r="O34" s="304">
        <f t="shared" si="6"/>
        <v>28</v>
      </c>
      <c r="P34" s="304">
        <v>355240</v>
      </c>
      <c r="Q34" s="304">
        <f t="shared" si="7"/>
        <v>30</v>
      </c>
      <c r="R34" s="304">
        <v>318530</v>
      </c>
      <c r="S34" s="307">
        <f t="shared" si="8"/>
        <v>32</v>
      </c>
      <c r="T34" s="505"/>
    </row>
    <row r="35" spans="1:20" s="7" customFormat="1" ht="15" customHeight="1">
      <c r="A35" s="532" t="s">
        <v>170</v>
      </c>
      <c r="B35" s="303">
        <v>181280</v>
      </c>
      <c r="C35" s="304">
        <f t="shared" si="0"/>
        <v>23</v>
      </c>
      <c r="D35" s="304">
        <v>149980</v>
      </c>
      <c r="E35" s="304">
        <f t="shared" si="1"/>
        <v>24</v>
      </c>
      <c r="F35" s="304">
        <v>134230</v>
      </c>
      <c r="G35" s="305">
        <f t="shared" si="2"/>
        <v>26</v>
      </c>
      <c r="H35" s="306">
        <v>403050</v>
      </c>
      <c r="I35" s="304">
        <f t="shared" si="3"/>
        <v>23</v>
      </c>
      <c r="J35" s="304">
        <v>270570</v>
      </c>
      <c r="K35" s="304">
        <f t="shared" si="4"/>
        <v>26</v>
      </c>
      <c r="L35" s="304">
        <v>234030</v>
      </c>
      <c r="M35" s="307">
        <f t="shared" si="5"/>
        <v>26</v>
      </c>
      <c r="N35" s="303">
        <v>525650</v>
      </c>
      <c r="O35" s="304">
        <f t="shared" si="6"/>
        <v>24</v>
      </c>
      <c r="P35" s="304">
        <v>370370</v>
      </c>
      <c r="Q35" s="304">
        <f t="shared" si="7"/>
        <v>26</v>
      </c>
      <c r="R35" s="304">
        <v>333830</v>
      </c>
      <c r="S35" s="307">
        <f t="shared" si="8"/>
        <v>26</v>
      </c>
      <c r="T35" s="504"/>
    </row>
    <row r="36" spans="1:20" s="7" customFormat="1" ht="15" customHeight="1">
      <c r="A36" s="532" t="s">
        <v>222</v>
      </c>
      <c r="B36" s="303">
        <v>183720</v>
      </c>
      <c r="C36" s="304">
        <f t="shared" si="0"/>
        <v>22</v>
      </c>
      <c r="D36" s="304">
        <v>151470</v>
      </c>
      <c r="E36" s="304">
        <f t="shared" si="1"/>
        <v>22</v>
      </c>
      <c r="F36" s="304">
        <v>135180</v>
      </c>
      <c r="G36" s="305">
        <f t="shared" si="2"/>
        <v>24</v>
      </c>
      <c r="H36" s="306">
        <v>409020</v>
      </c>
      <c r="I36" s="304">
        <f t="shared" si="3"/>
        <v>21</v>
      </c>
      <c r="J36" s="304">
        <v>274260</v>
      </c>
      <c r="K36" s="304">
        <f t="shared" si="4"/>
        <v>23</v>
      </c>
      <c r="L36" s="304">
        <v>237180</v>
      </c>
      <c r="M36" s="307">
        <f t="shared" si="5"/>
        <v>24</v>
      </c>
      <c r="N36" s="303">
        <v>535020</v>
      </c>
      <c r="O36" s="304">
        <f t="shared" si="6"/>
        <v>20</v>
      </c>
      <c r="P36" s="304">
        <v>376260</v>
      </c>
      <c r="Q36" s="304">
        <f t="shared" si="7"/>
        <v>23</v>
      </c>
      <c r="R36" s="304">
        <v>339180</v>
      </c>
      <c r="S36" s="307">
        <f t="shared" si="8"/>
        <v>24</v>
      </c>
      <c r="T36" s="504"/>
    </row>
    <row r="37" spans="1:20" s="7" customFormat="1" ht="15" customHeight="1">
      <c r="A37" s="532" t="s">
        <v>165</v>
      </c>
      <c r="B37" s="303">
        <v>198032</v>
      </c>
      <c r="C37" s="304">
        <f t="shared" si="0"/>
        <v>9</v>
      </c>
      <c r="D37" s="304">
        <v>163826</v>
      </c>
      <c r="E37" s="304">
        <f t="shared" si="1"/>
        <v>7</v>
      </c>
      <c r="F37" s="304">
        <v>153530</v>
      </c>
      <c r="G37" s="305">
        <f t="shared" si="2"/>
        <v>4</v>
      </c>
      <c r="H37" s="306">
        <v>445432</v>
      </c>
      <c r="I37" s="304">
        <f t="shared" si="3"/>
        <v>6</v>
      </c>
      <c r="J37" s="304">
        <v>303850</v>
      </c>
      <c r="K37" s="304">
        <f t="shared" si="4"/>
        <v>6</v>
      </c>
      <c r="L37" s="304">
        <v>272530</v>
      </c>
      <c r="M37" s="307">
        <f t="shared" si="5"/>
        <v>6</v>
      </c>
      <c r="N37" s="303">
        <v>585490</v>
      </c>
      <c r="O37" s="304">
        <f t="shared" si="6"/>
        <v>6</v>
      </c>
      <c r="P37" s="304">
        <v>422850</v>
      </c>
      <c r="Q37" s="304">
        <f t="shared" si="7"/>
        <v>5</v>
      </c>
      <c r="R37" s="304">
        <v>391530</v>
      </c>
      <c r="S37" s="307">
        <f t="shared" si="8"/>
        <v>5</v>
      </c>
      <c r="T37" s="505"/>
    </row>
    <row r="38" spans="1:20" s="7" customFormat="1" ht="15" customHeight="1">
      <c r="A38" s="532" t="s">
        <v>223</v>
      </c>
      <c r="B38" s="303">
        <v>190370</v>
      </c>
      <c r="C38" s="304">
        <f t="shared" si="0"/>
        <v>16</v>
      </c>
      <c r="D38" s="304">
        <v>158556</v>
      </c>
      <c r="E38" s="304">
        <f t="shared" si="1"/>
        <v>15</v>
      </c>
      <c r="F38" s="304">
        <v>143340</v>
      </c>
      <c r="G38" s="305">
        <f t="shared" si="2"/>
        <v>14</v>
      </c>
      <c r="H38" s="306">
        <v>425950</v>
      </c>
      <c r="I38" s="304">
        <f t="shared" si="3"/>
        <v>15</v>
      </c>
      <c r="J38" s="304">
        <v>293100</v>
      </c>
      <c r="K38" s="304">
        <f t="shared" si="4"/>
        <v>13</v>
      </c>
      <c r="L38" s="304">
        <v>257340</v>
      </c>
      <c r="M38" s="307">
        <f t="shared" si="5"/>
        <v>13</v>
      </c>
      <c r="N38" s="303">
        <v>562950</v>
      </c>
      <c r="O38" s="304">
        <f t="shared" si="6"/>
        <v>14</v>
      </c>
      <c r="P38" s="304">
        <v>407100</v>
      </c>
      <c r="Q38" s="304">
        <f t="shared" si="7"/>
        <v>11</v>
      </c>
      <c r="R38" s="304">
        <v>371340</v>
      </c>
      <c r="S38" s="307">
        <f t="shared" si="8"/>
        <v>10</v>
      </c>
      <c r="T38" s="505"/>
    </row>
    <row r="39" spans="1:20" s="7" customFormat="1" ht="15" customHeight="1">
      <c r="A39" s="532" t="s">
        <v>171</v>
      </c>
      <c r="B39" s="303">
        <v>202907</v>
      </c>
      <c r="C39" s="304">
        <f t="shared" si="0"/>
        <v>5</v>
      </c>
      <c r="D39" s="304">
        <v>167160</v>
      </c>
      <c r="E39" s="304">
        <f t="shared" si="1"/>
        <v>5</v>
      </c>
      <c r="F39" s="304">
        <v>151080</v>
      </c>
      <c r="G39" s="305">
        <f t="shared" si="2"/>
        <v>6</v>
      </c>
      <c r="H39" s="306">
        <v>454357</v>
      </c>
      <c r="I39" s="304">
        <f t="shared" si="3"/>
        <v>2</v>
      </c>
      <c r="J39" s="304">
        <v>312180</v>
      </c>
      <c r="K39" s="304">
        <f t="shared" si="4"/>
        <v>4</v>
      </c>
      <c r="L39" s="304">
        <v>275080</v>
      </c>
      <c r="M39" s="307">
        <f t="shared" si="5"/>
        <v>5</v>
      </c>
      <c r="N39" s="303">
        <v>601457</v>
      </c>
      <c r="O39" s="304">
        <f t="shared" si="6"/>
        <v>4</v>
      </c>
      <c r="P39" s="304">
        <v>436180</v>
      </c>
      <c r="Q39" s="304">
        <f t="shared" si="7"/>
        <v>4</v>
      </c>
      <c r="R39" s="304">
        <v>399080</v>
      </c>
      <c r="S39" s="307">
        <f t="shared" si="8"/>
        <v>4</v>
      </c>
      <c r="T39" s="505"/>
    </row>
    <row r="40" spans="1:20" s="7" customFormat="1" ht="15" customHeight="1">
      <c r="A40" s="532" t="s">
        <v>224</v>
      </c>
      <c r="B40" s="303">
        <v>200700</v>
      </c>
      <c r="C40" s="304">
        <f t="shared" si="0"/>
        <v>7</v>
      </c>
      <c r="D40" s="304">
        <v>159800</v>
      </c>
      <c r="E40" s="304">
        <f t="shared" si="1"/>
        <v>12</v>
      </c>
      <c r="F40" s="304">
        <v>144500</v>
      </c>
      <c r="G40" s="305">
        <f t="shared" si="2"/>
        <v>13</v>
      </c>
      <c r="H40" s="306">
        <v>431000</v>
      </c>
      <c r="I40" s="304">
        <f t="shared" si="3"/>
        <v>11</v>
      </c>
      <c r="J40" s="304">
        <v>296300</v>
      </c>
      <c r="K40" s="304">
        <f t="shared" si="4"/>
        <v>11</v>
      </c>
      <c r="L40" s="304">
        <v>260500</v>
      </c>
      <c r="M40" s="307">
        <f t="shared" si="5"/>
        <v>11</v>
      </c>
      <c r="N40" s="303">
        <v>572000</v>
      </c>
      <c r="O40" s="304">
        <f t="shared" si="6"/>
        <v>8</v>
      </c>
      <c r="P40" s="304">
        <v>412300</v>
      </c>
      <c r="Q40" s="304">
        <f t="shared" si="7"/>
        <v>9</v>
      </c>
      <c r="R40" s="304">
        <v>376500</v>
      </c>
      <c r="S40" s="307">
        <f t="shared" si="8"/>
        <v>8</v>
      </c>
      <c r="T40" s="504"/>
    </row>
    <row r="41" spans="1:20" s="7" customFormat="1" ht="14.25" customHeight="1">
      <c r="A41" s="532" t="s">
        <v>225</v>
      </c>
      <c r="B41" s="303">
        <v>199000</v>
      </c>
      <c r="C41" s="304">
        <f t="shared" si="0"/>
        <v>8</v>
      </c>
      <c r="D41" s="304">
        <v>162500</v>
      </c>
      <c r="E41" s="304">
        <f t="shared" si="1"/>
        <v>8</v>
      </c>
      <c r="F41" s="304">
        <v>148200</v>
      </c>
      <c r="G41" s="305">
        <f t="shared" si="2"/>
        <v>8</v>
      </c>
      <c r="H41" s="306">
        <v>450900</v>
      </c>
      <c r="I41" s="304">
        <f t="shared" si="3"/>
        <v>5</v>
      </c>
      <c r="J41" s="304">
        <v>311300</v>
      </c>
      <c r="K41" s="304">
        <f t="shared" si="4"/>
        <v>5</v>
      </c>
      <c r="L41" s="304">
        <v>278200</v>
      </c>
      <c r="M41" s="307">
        <f t="shared" si="5"/>
        <v>4</v>
      </c>
      <c r="N41" s="303">
        <v>607600</v>
      </c>
      <c r="O41" s="304">
        <f t="shared" si="6"/>
        <v>2</v>
      </c>
      <c r="P41" s="304">
        <v>441300</v>
      </c>
      <c r="Q41" s="304">
        <f t="shared" si="7"/>
        <v>3</v>
      </c>
      <c r="R41" s="304">
        <v>408200</v>
      </c>
      <c r="S41" s="307">
        <f t="shared" si="8"/>
        <v>3</v>
      </c>
      <c r="T41" s="504"/>
    </row>
    <row r="42" spans="1:20" s="7" customFormat="1" ht="15" customHeight="1">
      <c r="A42" s="532" t="s">
        <v>226</v>
      </c>
      <c r="B42" s="303">
        <v>181200</v>
      </c>
      <c r="C42" s="304">
        <f t="shared" si="0"/>
        <v>24</v>
      </c>
      <c r="D42" s="304">
        <v>161900</v>
      </c>
      <c r="E42" s="304">
        <f t="shared" si="1"/>
        <v>9</v>
      </c>
      <c r="F42" s="304">
        <v>149900</v>
      </c>
      <c r="G42" s="305">
        <f t="shared" si="2"/>
        <v>7</v>
      </c>
      <c r="H42" s="306">
        <v>395200</v>
      </c>
      <c r="I42" s="304">
        <f t="shared" si="3"/>
        <v>27</v>
      </c>
      <c r="J42" s="304">
        <v>294500</v>
      </c>
      <c r="K42" s="304">
        <f t="shared" si="4"/>
        <v>12</v>
      </c>
      <c r="L42" s="304">
        <v>262900</v>
      </c>
      <c r="M42" s="307">
        <f t="shared" si="5"/>
        <v>8</v>
      </c>
      <c r="N42" s="303">
        <v>520200</v>
      </c>
      <c r="O42" s="304">
        <f t="shared" si="6"/>
        <v>25</v>
      </c>
      <c r="P42" s="304">
        <v>407500</v>
      </c>
      <c r="Q42" s="304">
        <f t="shared" si="7"/>
        <v>10</v>
      </c>
      <c r="R42" s="304">
        <v>375900</v>
      </c>
      <c r="S42" s="307">
        <f t="shared" si="8"/>
        <v>9</v>
      </c>
      <c r="T42" s="505"/>
    </row>
    <row r="43" spans="1:20" s="7" customFormat="1" ht="15" customHeight="1">
      <c r="A43" s="532" t="s">
        <v>227</v>
      </c>
      <c r="B43" s="303">
        <v>209675</v>
      </c>
      <c r="C43" s="304">
        <f t="shared" si="0"/>
        <v>2</v>
      </c>
      <c r="D43" s="304">
        <v>175535</v>
      </c>
      <c r="E43" s="304">
        <f t="shared" si="1"/>
        <v>3</v>
      </c>
      <c r="F43" s="304">
        <v>161575</v>
      </c>
      <c r="G43" s="305">
        <f t="shared" si="2"/>
        <v>2</v>
      </c>
      <c r="H43" s="306">
        <v>424410</v>
      </c>
      <c r="I43" s="304">
        <f t="shared" si="3"/>
        <v>16</v>
      </c>
      <c r="J43" s="304">
        <v>317275</v>
      </c>
      <c r="K43" s="304">
        <f t="shared" si="4"/>
        <v>3</v>
      </c>
      <c r="L43" s="304">
        <v>284075</v>
      </c>
      <c r="M43" s="307">
        <f t="shared" si="5"/>
        <v>2</v>
      </c>
      <c r="N43" s="303">
        <v>467410</v>
      </c>
      <c r="O43" s="304">
        <f t="shared" si="6"/>
        <v>34</v>
      </c>
      <c r="P43" s="304">
        <v>371510</v>
      </c>
      <c r="Q43" s="304">
        <f t="shared" si="7"/>
        <v>25</v>
      </c>
      <c r="R43" s="304">
        <v>364410</v>
      </c>
      <c r="S43" s="307">
        <f t="shared" si="8"/>
        <v>15</v>
      </c>
      <c r="T43" s="505"/>
    </row>
    <row r="44" spans="1:20" s="7" customFormat="1" ht="15" customHeight="1">
      <c r="A44" s="532" t="s">
        <v>228</v>
      </c>
      <c r="B44" s="303">
        <v>201300</v>
      </c>
      <c r="C44" s="304">
        <f t="shared" si="0"/>
        <v>6</v>
      </c>
      <c r="D44" s="304">
        <v>167900</v>
      </c>
      <c r="E44" s="304">
        <f t="shared" si="1"/>
        <v>4</v>
      </c>
      <c r="F44" s="304">
        <v>152400</v>
      </c>
      <c r="G44" s="305">
        <f t="shared" si="2"/>
        <v>5</v>
      </c>
      <c r="H44" s="306">
        <v>453500</v>
      </c>
      <c r="I44" s="304">
        <f t="shared" si="3"/>
        <v>3</v>
      </c>
      <c r="J44" s="304">
        <v>317300</v>
      </c>
      <c r="K44" s="304">
        <f t="shared" si="4"/>
        <v>2</v>
      </c>
      <c r="L44" s="304">
        <v>281400</v>
      </c>
      <c r="M44" s="307">
        <f t="shared" si="5"/>
        <v>3</v>
      </c>
      <c r="N44" s="303">
        <v>607500</v>
      </c>
      <c r="O44" s="304">
        <f t="shared" si="6"/>
        <v>3</v>
      </c>
      <c r="P44" s="304">
        <v>446300</v>
      </c>
      <c r="Q44" s="304">
        <f t="shared" si="7"/>
        <v>2</v>
      </c>
      <c r="R44" s="304">
        <v>410400</v>
      </c>
      <c r="S44" s="307">
        <f t="shared" si="8"/>
        <v>2</v>
      </c>
      <c r="T44" s="505"/>
    </row>
    <row r="45" spans="1:20" s="7" customFormat="1" ht="15" customHeight="1">
      <c r="A45" s="532" t="s">
        <v>172</v>
      </c>
      <c r="B45" s="303">
        <v>171730</v>
      </c>
      <c r="C45" s="304">
        <f t="shared" si="0"/>
        <v>30</v>
      </c>
      <c r="D45" s="304">
        <v>138220</v>
      </c>
      <c r="E45" s="304">
        <f t="shared" si="1"/>
        <v>32</v>
      </c>
      <c r="F45" s="304">
        <v>126360</v>
      </c>
      <c r="G45" s="305">
        <f t="shared" si="2"/>
        <v>34</v>
      </c>
      <c r="H45" s="306">
        <v>384380</v>
      </c>
      <c r="I45" s="304">
        <f t="shared" si="3"/>
        <v>31</v>
      </c>
      <c r="J45" s="304">
        <v>254360</v>
      </c>
      <c r="K45" s="304">
        <f t="shared" si="4"/>
        <v>33</v>
      </c>
      <c r="L45" s="304">
        <v>224360</v>
      </c>
      <c r="M45" s="307">
        <f t="shared" si="5"/>
        <v>32</v>
      </c>
      <c r="N45" s="303">
        <v>508380</v>
      </c>
      <c r="O45" s="304">
        <f t="shared" si="6"/>
        <v>30</v>
      </c>
      <c r="P45" s="304">
        <v>352360</v>
      </c>
      <c r="Q45" s="304">
        <f t="shared" si="7"/>
        <v>32</v>
      </c>
      <c r="R45" s="304">
        <v>322360</v>
      </c>
      <c r="S45" s="307">
        <f t="shared" si="8"/>
        <v>30</v>
      </c>
      <c r="T45" s="505"/>
    </row>
    <row r="46" spans="1:20" s="7" customFormat="1" ht="15" customHeight="1">
      <c r="A46" s="532" t="s">
        <v>173</v>
      </c>
      <c r="B46" s="303">
        <v>176990</v>
      </c>
      <c r="C46" s="304">
        <f t="shared" si="0"/>
        <v>28</v>
      </c>
      <c r="D46" s="304">
        <v>145320</v>
      </c>
      <c r="E46" s="304">
        <f t="shared" si="1"/>
        <v>30</v>
      </c>
      <c r="F46" s="304">
        <v>130200</v>
      </c>
      <c r="G46" s="305">
        <f t="shared" si="2"/>
        <v>31</v>
      </c>
      <c r="H46" s="306">
        <v>393620</v>
      </c>
      <c r="I46" s="304">
        <f t="shared" si="3"/>
        <v>28</v>
      </c>
      <c r="J46" s="304">
        <v>262570</v>
      </c>
      <c r="K46" s="304">
        <f t="shared" si="4"/>
        <v>29</v>
      </c>
      <c r="L46" s="304">
        <v>227400</v>
      </c>
      <c r="M46" s="307">
        <f t="shared" si="5"/>
        <v>29</v>
      </c>
      <c r="N46" s="303">
        <v>513720</v>
      </c>
      <c r="O46" s="304">
        <f t="shared" si="6"/>
        <v>27</v>
      </c>
      <c r="P46" s="304">
        <v>353770</v>
      </c>
      <c r="Q46" s="304">
        <f t="shared" si="7"/>
        <v>31</v>
      </c>
      <c r="R46" s="304">
        <v>324600</v>
      </c>
      <c r="S46" s="307">
        <f t="shared" si="8"/>
        <v>29</v>
      </c>
      <c r="T46" s="505"/>
    </row>
    <row r="47" spans="1:20" s="7" customFormat="1" ht="15" customHeight="1">
      <c r="A47" s="532" t="s">
        <v>229</v>
      </c>
      <c r="B47" s="303">
        <v>166700</v>
      </c>
      <c r="C47" s="304">
        <f t="shared" si="0"/>
        <v>32</v>
      </c>
      <c r="D47" s="304">
        <v>143100</v>
      </c>
      <c r="E47" s="304">
        <f t="shared" si="1"/>
        <v>31</v>
      </c>
      <c r="F47" s="304">
        <v>132300</v>
      </c>
      <c r="G47" s="305">
        <f t="shared" si="2"/>
        <v>28</v>
      </c>
      <c r="H47" s="306">
        <v>370200</v>
      </c>
      <c r="I47" s="304">
        <f t="shared" si="3"/>
        <v>33</v>
      </c>
      <c r="J47" s="304">
        <v>254700</v>
      </c>
      <c r="K47" s="304">
        <f t="shared" si="4"/>
        <v>32</v>
      </c>
      <c r="L47" s="304">
        <v>223300</v>
      </c>
      <c r="M47" s="307">
        <f t="shared" si="5"/>
        <v>33</v>
      </c>
      <c r="N47" s="303">
        <v>481200</v>
      </c>
      <c r="O47" s="304">
        <f t="shared" si="6"/>
        <v>32</v>
      </c>
      <c r="P47" s="304">
        <v>345700</v>
      </c>
      <c r="Q47" s="304">
        <f t="shared" si="7"/>
        <v>33</v>
      </c>
      <c r="R47" s="304">
        <v>314300</v>
      </c>
      <c r="S47" s="307">
        <f t="shared" si="8"/>
        <v>33</v>
      </c>
      <c r="T47" s="505"/>
    </row>
    <row r="48" spans="1:20" s="7" customFormat="1" ht="15" customHeight="1">
      <c r="A48" s="532" t="s">
        <v>230</v>
      </c>
      <c r="B48" s="303">
        <v>192150</v>
      </c>
      <c r="C48" s="304">
        <f t="shared" si="0"/>
        <v>13</v>
      </c>
      <c r="D48" s="304">
        <v>159280</v>
      </c>
      <c r="E48" s="304">
        <f t="shared" si="1"/>
        <v>13</v>
      </c>
      <c r="F48" s="304">
        <v>145800</v>
      </c>
      <c r="G48" s="305">
        <f t="shared" si="2"/>
        <v>10</v>
      </c>
      <c r="H48" s="306">
        <v>432150</v>
      </c>
      <c r="I48" s="304">
        <f t="shared" si="3"/>
        <v>8</v>
      </c>
      <c r="J48" s="304">
        <v>299000</v>
      </c>
      <c r="K48" s="304">
        <f t="shared" si="4"/>
        <v>9</v>
      </c>
      <c r="L48" s="304">
        <v>265800</v>
      </c>
      <c r="M48" s="307">
        <f t="shared" si="5"/>
        <v>7</v>
      </c>
      <c r="N48" s="303">
        <v>577150</v>
      </c>
      <c r="O48" s="304">
        <f t="shared" si="6"/>
        <v>7</v>
      </c>
      <c r="P48" s="304">
        <v>419000</v>
      </c>
      <c r="Q48" s="304">
        <f t="shared" si="7"/>
        <v>6</v>
      </c>
      <c r="R48" s="304">
        <v>385800</v>
      </c>
      <c r="S48" s="307">
        <f t="shared" si="8"/>
        <v>6</v>
      </c>
      <c r="T48" s="505"/>
    </row>
    <row r="49" spans="1:20" s="7" customFormat="1" ht="15" customHeight="1" thickBot="1">
      <c r="A49" s="533" t="s">
        <v>174</v>
      </c>
      <c r="B49" s="465">
        <v>215250</v>
      </c>
      <c r="C49" s="466">
        <f t="shared" si="0"/>
        <v>1</v>
      </c>
      <c r="D49" s="466">
        <v>176510</v>
      </c>
      <c r="E49" s="466">
        <f t="shared" si="1"/>
        <v>2</v>
      </c>
      <c r="F49" s="466">
        <v>159690</v>
      </c>
      <c r="G49" s="467">
        <f t="shared" si="2"/>
        <v>3</v>
      </c>
      <c r="H49" s="468">
        <v>441280</v>
      </c>
      <c r="I49" s="466">
        <f t="shared" si="3"/>
        <v>7</v>
      </c>
      <c r="J49" s="466">
        <v>298670</v>
      </c>
      <c r="K49" s="466">
        <f t="shared" si="4"/>
        <v>10</v>
      </c>
      <c r="L49" s="466">
        <v>260790</v>
      </c>
      <c r="M49" s="469">
        <f t="shared" si="5"/>
        <v>10</v>
      </c>
      <c r="N49" s="465">
        <v>565080</v>
      </c>
      <c r="O49" s="466">
        <f t="shared" si="6"/>
        <v>12</v>
      </c>
      <c r="P49" s="466">
        <v>399770</v>
      </c>
      <c r="Q49" s="466">
        <f t="shared" si="7"/>
        <v>16</v>
      </c>
      <c r="R49" s="466">
        <v>361890</v>
      </c>
      <c r="S49" s="469">
        <f t="shared" si="8"/>
        <v>18</v>
      </c>
      <c r="T49" s="505"/>
    </row>
    <row r="50" spans="1:20" ht="15" thickBot="1">
      <c r="A50" s="123" t="s">
        <v>256</v>
      </c>
      <c r="B50" s="152">
        <f>AVERAGE(B7:B49)</f>
        <v>180034.06976744186</v>
      </c>
      <c r="C50" s="153"/>
      <c r="D50" s="153">
        <f aca="true" t="shared" si="9" ref="D50:R50">AVERAGE(D7:D49)</f>
        <v>150107.72093023255</v>
      </c>
      <c r="E50" s="153"/>
      <c r="F50" s="153">
        <f t="shared" si="9"/>
        <v>136123.27906976745</v>
      </c>
      <c r="G50" s="154"/>
      <c r="H50" s="155">
        <f t="shared" si="9"/>
        <v>400877.9767441861</v>
      </c>
      <c r="I50" s="153"/>
      <c r="J50" s="153">
        <f t="shared" si="9"/>
        <v>273885.76744186046</v>
      </c>
      <c r="K50" s="153"/>
      <c r="L50" s="153">
        <f t="shared" si="9"/>
        <v>240291.23255813954</v>
      </c>
      <c r="M50" s="156"/>
      <c r="N50" s="152">
        <f t="shared" si="9"/>
        <v>524375.1162790698</v>
      </c>
      <c r="O50" s="153"/>
      <c r="P50" s="153">
        <f t="shared" si="9"/>
        <v>376167.9767441861</v>
      </c>
      <c r="Q50" s="153"/>
      <c r="R50" s="153">
        <f t="shared" si="9"/>
        <v>343312.27906976745</v>
      </c>
      <c r="S50" s="156"/>
      <c r="T50" s="157"/>
    </row>
    <row r="51" spans="1:19" ht="13.5" customHeight="1">
      <c r="A51" s="19"/>
      <c r="B51" s="607" t="s">
        <v>363</v>
      </c>
      <c r="C51" s="607"/>
      <c r="D51" s="607"/>
      <c r="E51" s="607"/>
      <c r="F51" s="607"/>
      <c r="G51" s="607"/>
      <c r="H51" s="608"/>
      <c r="I51" s="608"/>
      <c r="J51" s="608"/>
      <c r="K51" s="608"/>
      <c r="L51" s="608"/>
      <c r="M51" s="5"/>
      <c r="N51" s="16"/>
      <c r="O51" s="16"/>
      <c r="P51" s="16"/>
      <c r="Q51" s="16"/>
      <c r="R51" s="16"/>
      <c r="S51" s="16"/>
    </row>
  </sheetData>
  <sheetProtection/>
  <mergeCells count="9">
    <mergeCell ref="B1:S1"/>
    <mergeCell ref="B51:G51"/>
    <mergeCell ref="H51:L51"/>
    <mergeCell ref="N5:R5"/>
    <mergeCell ref="B2:N2"/>
    <mergeCell ref="B3:L3"/>
    <mergeCell ref="B4:L4"/>
    <mergeCell ref="B5:F5"/>
    <mergeCell ref="H5:L5"/>
  </mergeCells>
  <printOptions/>
  <pageMargins left="0.7086614173228347" right="0.1968503937007874" top="0.4724409448818898" bottom="0.2755905511811024" header="0.31496062992125984" footer="0.1968503937007874"/>
  <pageSetup horizontalDpi="300" verticalDpi="300" orientation="landscape" paperSize="9" scale="77" r:id="rId1"/>
  <headerFooter alignWithMargins="0">
    <oddHeader>&amp;R&amp;D  &amp;T</oddHeader>
  </headerFooter>
</worksheet>
</file>

<file path=xl/worksheets/sheet8.xml><?xml version="1.0" encoding="utf-8"?>
<worksheet xmlns="http://schemas.openxmlformats.org/spreadsheetml/2006/main" xmlns:r="http://schemas.openxmlformats.org/officeDocument/2006/relationships">
  <dimension ref="A1:T104"/>
  <sheetViews>
    <sheetView zoomScalePageLayoutView="0" workbookViewId="0" topLeftCell="A1">
      <pane xSplit="1" ySplit="5" topLeftCell="E6" activePane="bottomRight" state="frozen"/>
      <selection pane="topLeft" activeCell="A1" sqref="A1"/>
      <selection pane="topRight" activeCell="C1" sqref="C1"/>
      <selection pane="bottomLeft" activeCell="A8" sqref="A8"/>
      <selection pane="bottomRight" activeCell="R14" sqref="R14"/>
    </sheetView>
  </sheetViews>
  <sheetFormatPr defaultColWidth="9.00390625" defaultRowHeight="13.5"/>
  <cols>
    <col min="1" max="1" width="11.25390625" style="1" customWidth="1"/>
    <col min="2" max="2" width="10.25390625" style="1" customWidth="1"/>
    <col min="3" max="5" width="4.625" style="1" customWidth="1"/>
    <col min="6" max="11" width="6.625" style="1" customWidth="1"/>
    <col min="12" max="18" width="7.125" style="1" customWidth="1"/>
    <col min="19" max="19" width="7.125" style="0" customWidth="1"/>
    <col min="20" max="20" width="8.625" style="534" customWidth="1"/>
  </cols>
  <sheetData>
    <row r="1" spans="1:19" ht="27" customHeight="1">
      <c r="A1" s="14"/>
      <c r="B1" s="605" t="s">
        <v>124</v>
      </c>
      <c r="C1" s="605"/>
      <c r="D1" s="605"/>
      <c r="E1" s="605"/>
      <c r="F1" s="605"/>
      <c r="G1" s="605"/>
      <c r="H1" s="605"/>
      <c r="I1" s="605"/>
      <c r="J1" s="5"/>
      <c r="K1" s="14"/>
      <c r="L1" s="14"/>
      <c r="M1" s="14"/>
      <c r="N1" s="14"/>
      <c r="O1" s="14"/>
      <c r="P1" s="14"/>
      <c r="Q1" s="14"/>
      <c r="R1" s="14"/>
      <c r="S1" s="15"/>
    </row>
    <row r="2" spans="1:19" ht="20.25" customHeight="1" thickBot="1">
      <c r="A2" s="14"/>
      <c r="B2" s="632" t="s">
        <v>57</v>
      </c>
      <c r="C2" s="633"/>
      <c r="D2" s="633"/>
      <c r="E2" s="633"/>
      <c r="F2" s="633"/>
      <c r="G2" s="633"/>
      <c r="H2" s="633"/>
      <c r="I2" s="633"/>
      <c r="J2" s="633"/>
      <c r="K2" s="633"/>
      <c r="L2" s="633"/>
      <c r="M2" s="633"/>
      <c r="N2" s="633"/>
      <c r="O2" s="633"/>
      <c r="P2" s="633"/>
      <c r="Q2" s="633"/>
      <c r="R2" s="633"/>
      <c r="S2" s="633"/>
    </row>
    <row r="3" spans="1:19" ht="14.25" customHeight="1">
      <c r="A3" s="625"/>
      <c r="B3" s="613" t="s">
        <v>257</v>
      </c>
      <c r="C3" s="616" t="s">
        <v>264</v>
      </c>
      <c r="D3" s="617"/>
      <c r="E3" s="618"/>
      <c r="F3" s="619" t="s">
        <v>258</v>
      </c>
      <c r="G3" s="620"/>
      <c r="H3" s="620"/>
      <c r="I3" s="620"/>
      <c r="J3" s="620"/>
      <c r="K3" s="621"/>
      <c r="L3" s="642" t="s">
        <v>259</v>
      </c>
      <c r="M3" s="643"/>
      <c r="N3" s="643"/>
      <c r="O3" s="643"/>
      <c r="P3" s="643"/>
      <c r="Q3" s="644"/>
      <c r="R3" s="636" t="s">
        <v>123</v>
      </c>
      <c r="S3" s="601"/>
    </row>
    <row r="4" spans="1:19" ht="14.25" customHeight="1">
      <c r="A4" s="626"/>
      <c r="B4" s="614"/>
      <c r="C4" s="630" t="s">
        <v>258</v>
      </c>
      <c r="D4" s="631"/>
      <c r="E4" s="628" t="s">
        <v>259</v>
      </c>
      <c r="F4" s="634" t="s">
        <v>261</v>
      </c>
      <c r="G4" s="635"/>
      <c r="H4" s="635"/>
      <c r="I4" s="622" t="s">
        <v>260</v>
      </c>
      <c r="J4" s="623"/>
      <c r="K4" s="624"/>
      <c r="L4" s="639" t="s">
        <v>262</v>
      </c>
      <c r="M4" s="640"/>
      <c r="N4" s="640"/>
      <c r="O4" s="640" t="s">
        <v>263</v>
      </c>
      <c r="P4" s="640"/>
      <c r="Q4" s="641"/>
      <c r="R4" s="637"/>
      <c r="S4" s="638"/>
    </row>
    <row r="5" spans="1:19" ht="44.25" customHeight="1" thickBot="1">
      <c r="A5" s="627"/>
      <c r="B5" s="615"/>
      <c r="C5" s="125" t="s">
        <v>261</v>
      </c>
      <c r="D5" s="44" t="s">
        <v>260</v>
      </c>
      <c r="E5" s="629"/>
      <c r="F5" s="126" t="s">
        <v>335</v>
      </c>
      <c r="G5" s="37" t="s">
        <v>350</v>
      </c>
      <c r="H5" s="37" t="s">
        <v>347</v>
      </c>
      <c r="I5" s="37" t="s">
        <v>335</v>
      </c>
      <c r="J5" s="37" t="s">
        <v>350</v>
      </c>
      <c r="K5" s="127" t="s">
        <v>347</v>
      </c>
      <c r="L5" s="126" t="s">
        <v>335</v>
      </c>
      <c r="M5" s="37" t="s">
        <v>350</v>
      </c>
      <c r="N5" s="37" t="s">
        <v>347</v>
      </c>
      <c r="O5" s="37" t="s">
        <v>335</v>
      </c>
      <c r="P5" s="37" t="s">
        <v>350</v>
      </c>
      <c r="Q5" s="127" t="s">
        <v>347</v>
      </c>
      <c r="R5" s="128" t="s">
        <v>374</v>
      </c>
      <c r="S5" s="49" t="s">
        <v>375</v>
      </c>
    </row>
    <row r="6" spans="1:20" s="7" customFormat="1" ht="22.5" customHeight="1">
      <c r="A6" s="362" t="s">
        <v>244</v>
      </c>
      <c r="B6" s="363">
        <v>770000</v>
      </c>
      <c r="C6" s="364">
        <v>46</v>
      </c>
      <c r="D6" s="365">
        <v>0</v>
      </c>
      <c r="E6" s="366">
        <v>54</v>
      </c>
      <c r="F6" s="367">
        <v>0.08</v>
      </c>
      <c r="G6" s="368">
        <v>0.025</v>
      </c>
      <c r="H6" s="368">
        <v>0.022</v>
      </c>
      <c r="I6" s="369">
        <v>0</v>
      </c>
      <c r="J6" s="369">
        <v>0</v>
      </c>
      <c r="K6" s="370">
        <v>0</v>
      </c>
      <c r="L6" s="371">
        <v>20023</v>
      </c>
      <c r="M6" s="372">
        <v>5849</v>
      </c>
      <c r="N6" s="372">
        <v>6780</v>
      </c>
      <c r="O6" s="372">
        <v>34514</v>
      </c>
      <c r="P6" s="372">
        <v>10082</v>
      </c>
      <c r="Q6" s="373">
        <v>8423</v>
      </c>
      <c r="R6" s="374">
        <v>159153</v>
      </c>
      <c r="S6" s="373">
        <v>95818</v>
      </c>
      <c r="T6" s="535"/>
    </row>
    <row r="7" spans="1:20" s="7" customFormat="1" ht="22.5" customHeight="1">
      <c r="A7" s="296" t="s">
        <v>177</v>
      </c>
      <c r="B7" s="297">
        <v>770000</v>
      </c>
      <c r="C7" s="298">
        <v>50</v>
      </c>
      <c r="D7" s="299">
        <v>0</v>
      </c>
      <c r="E7" s="129">
        <v>50</v>
      </c>
      <c r="F7" s="308">
        <v>0.0795</v>
      </c>
      <c r="G7" s="309">
        <v>0.0223</v>
      </c>
      <c r="H7" s="309">
        <v>0.0182</v>
      </c>
      <c r="I7" s="310">
        <v>0</v>
      </c>
      <c r="J7" s="310">
        <v>0</v>
      </c>
      <c r="K7" s="311">
        <v>0</v>
      </c>
      <c r="L7" s="312">
        <v>30010</v>
      </c>
      <c r="M7" s="313">
        <v>8299</v>
      </c>
      <c r="N7" s="313">
        <v>12576</v>
      </c>
      <c r="O7" s="313">
        <v>21702</v>
      </c>
      <c r="P7" s="313">
        <v>5965</v>
      </c>
      <c r="Q7" s="314">
        <v>0</v>
      </c>
      <c r="R7" s="315" t="s">
        <v>291</v>
      </c>
      <c r="S7" s="314" t="s">
        <v>291</v>
      </c>
      <c r="T7" s="535"/>
    </row>
    <row r="8" spans="1:20" s="7" customFormat="1" ht="22.5" customHeight="1">
      <c r="A8" s="296" t="s">
        <v>178</v>
      </c>
      <c r="B8" s="297">
        <v>770000</v>
      </c>
      <c r="C8" s="298">
        <v>50</v>
      </c>
      <c r="D8" s="299">
        <v>0</v>
      </c>
      <c r="E8" s="129">
        <v>50</v>
      </c>
      <c r="F8" s="308">
        <v>0.0844</v>
      </c>
      <c r="G8" s="309">
        <v>0.0281</v>
      </c>
      <c r="H8" s="309">
        <v>0.0218</v>
      </c>
      <c r="I8" s="310">
        <v>0</v>
      </c>
      <c r="J8" s="310">
        <v>0</v>
      </c>
      <c r="K8" s="311">
        <v>0</v>
      </c>
      <c r="L8" s="312">
        <v>34783</v>
      </c>
      <c r="M8" s="313">
        <v>10981</v>
      </c>
      <c r="N8" s="313">
        <v>10489</v>
      </c>
      <c r="O8" s="313">
        <v>15529</v>
      </c>
      <c r="P8" s="313">
        <v>4902</v>
      </c>
      <c r="Q8" s="314">
        <v>3276</v>
      </c>
      <c r="R8" s="315" t="s">
        <v>291</v>
      </c>
      <c r="S8" s="314" t="s">
        <v>291</v>
      </c>
      <c r="T8" s="535"/>
    </row>
    <row r="9" spans="1:20" s="7" customFormat="1" ht="22.5" customHeight="1">
      <c r="A9" s="296" t="s">
        <v>164</v>
      </c>
      <c r="B9" s="297">
        <v>770000</v>
      </c>
      <c r="C9" s="298">
        <v>50</v>
      </c>
      <c r="D9" s="299">
        <v>0</v>
      </c>
      <c r="E9" s="129">
        <v>50</v>
      </c>
      <c r="F9" s="308">
        <v>0.0537</v>
      </c>
      <c r="G9" s="309">
        <v>0.0133</v>
      </c>
      <c r="H9" s="309">
        <v>0.0169</v>
      </c>
      <c r="I9" s="310">
        <v>0</v>
      </c>
      <c r="J9" s="310">
        <v>0</v>
      </c>
      <c r="K9" s="311">
        <v>0</v>
      </c>
      <c r="L9" s="312">
        <v>25900</v>
      </c>
      <c r="M9" s="313">
        <v>6400</v>
      </c>
      <c r="N9" s="313">
        <v>7700</v>
      </c>
      <c r="O9" s="313">
        <v>20300</v>
      </c>
      <c r="P9" s="313">
        <v>5100</v>
      </c>
      <c r="Q9" s="314">
        <v>4000</v>
      </c>
      <c r="R9" s="315">
        <v>154866</v>
      </c>
      <c r="S9" s="314">
        <v>84956</v>
      </c>
      <c r="T9" s="535"/>
    </row>
    <row r="10" spans="1:20" s="7" customFormat="1" ht="22.5" customHeight="1">
      <c r="A10" s="296" t="s">
        <v>166</v>
      </c>
      <c r="B10" s="297">
        <v>770000</v>
      </c>
      <c r="C10" s="298">
        <v>40</v>
      </c>
      <c r="D10" s="299">
        <v>10</v>
      </c>
      <c r="E10" s="129">
        <v>50</v>
      </c>
      <c r="F10" s="308">
        <v>0.0665</v>
      </c>
      <c r="G10" s="309">
        <v>0.0215</v>
      </c>
      <c r="H10" s="309">
        <v>0.016</v>
      </c>
      <c r="I10" s="310">
        <v>0.338</v>
      </c>
      <c r="J10" s="310">
        <v>0.092</v>
      </c>
      <c r="K10" s="311">
        <v>0.1</v>
      </c>
      <c r="L10" s="312">
        <v>27000</v>
      </c>
      <c r="M10" s="313">
        <v>8000</v>
      </c>
      <c r="N10" s="313">
        <v>8500</v>
      </c>
      <c r="O10" s="313">
        <v>23500</v>
      </c>
      <c r="P10" s="313">
        <v>7000</v>
      </c>
      <c r="Q10" s="314">
        <v>5000</v>
      </c>
      <c r="R10" s="315" t="s">
        <v>291</v>
      </c>
      <c r="S10" s="314" t="s">
        <v>291</v>
      </c>
      <c r="T10" s="535"/>
    </row>
    <row r="11" spans="1:20" s="28" customFormat="1" ht="22.5" customHeight="1">
      <c r="A11" s="296" t="s">
        <v>179</v>
      </c>
      <c r="B11" s="297">
        <v>770000</v>
      </c>
      <c r="C11" s="298">
        <v>50</v>
      </c>
      <c r="D11" s="299">
        <v>0</v>
      </c>
      <c r="E11" s="129">
        <v>50</v>
      </c>
      <c r="F11" s="308">
        <v>0.0604</v>
      </c>
      <c r="G11" s="309">
        <v>0.02</v>
      </c>
      <c r="H11" s="309">
        <v>0.018</v>
      </c>
      <c r="I11" s="309">
        <v>0</v>
      </c>
      <c r="J11" s="309">
        <v>0</v>
      </c>
      <c r="K11" s="448">
        <v>0</v>
      </c>
      <c r="L11" s="312">
        <v>39300</v>
      </c>
      <c r="M11" s="313">
        <v>12600</v>
      </c>
      <c r="N11" s="313">
        <v>14400</v>
      </c>
      <c r="O11" s="313">
        <v>0</v>
      </c>
      <c r="P11" s="313">
        <v>0</v>
      </c>
      <c r="Q11" s="314">
        <v>0</v>
      </c>
      <c r="R11" s="315">
        <v>97706</v>
      </c>
      <c r="S11" s="314">
        <v>170634</v>
      </c>
      <c r="T11" s="535"/>
    </row>
    <row r="12" spans="1:20" s="7" customFormat="1" ht="22.5" customHeight="1">
      <c r="A12" s="362" t="s">
        <v>180</v>
      </c>
      <c r="B12" s="363">
        <v>720000</v>
      </c>
      <c r="C12" s="364">
        <v>50</v>
      </c>
      <c r="D12" s="365">
        <v>0</v>
      </c>
      <c r="E12" s="366">
        <v>50</v>
      </c>
      <c r="F12" s="367">
        <v>0.0642</v>
      </c>
      <c r="G12" s="368">
        <v>0.0198</v>
      </c>
      <c r="H12" s="368">
        <v>0.0233</v>
      </c>
      <c r="I12" s="369">
        <v>0</v>
      </c>
      <c r="J12" s="369">
        <v>0</v>
      </c>
      <c r="K12" s="370">
        <v>0</v>
      </c>
      <c r="L12" s="371">
        <v>6804</v>
      </c>
      <c r="M12" s="372">
        <v>2048</v>
      </c>
      <c r="N12" s="372">
        <v>2417</v>
      </c>
      <c r="O12" s="372">
        <v>48938</v>
      </c>
      <c r="P12" s="372">
        <v>14725</v>
      </c>
      <c r="Q12" s="373">
        <v>12087</v>
      </c>
      <c r="R12" s="374"/>
      <c r="S12" s="373"/>
      <c r="T12" s="535"/>
    </row>
    <row r="13" spans="1:20" s="7" customFormat="1" ht="22.5" customHeight="1">
      <c r="A13" s="296" t="s">
        <v>167</v>
      </c>
      <c r="B13" s="297">
        <v>730000</v>
      </c>
      <c r="C13" s="298">
        <v>50</v>
      </c>
      <c r="D13" s="299">
        <v>0</v>
      </c>
      <c r="E13" s="129">
        <v>50</v>
      </c>
      <c r="F13" s="308">
        <v>0.0655</v>
      </c>
      <c r="G13" s="309">
        <v>0.0192</v>
      </c>
      <c r="H13" s="309">
        <v>0.0231</v>
      </c>
      <c r="I13" s="310">
        <v>0</v>
      </c>
      <c r="J13" s="310">
        <v>0</v>
      </c>
      <c r="K13" s="311">
        <v>0</v>
      </c>
      <c r="L13" s="312">
        <v>22560</v>
      </c>
      <c r="M13" s="313">
        <v>6480</v>
      </c>
      <c r="N13" s="313">
        <v>7560</v>
      </c>
      <c r="O13" s="313">
        <v>25560</v>
      </c>
      <c r="P13" s="313">
        <v>7320</v>
      </c>
      <c r="Q13" s="314">
        <v>6480</v>
      </c>
      <c r="R13" s="315" t="s">
        <v>291</v>
      </c>
      <c r="S13" s="314" t="s">
        <v>291</v>
      </c>
      <c r="T13" s="535"/>
    </row>
    <row r="14" spans="1:20" s="7" customFormat="1" ht="22.5" customHeight="1">
      <c r="A14" s="296" t="s">
        <v>181</v>
      </c>
      <c r="B14" s="297">
        <v>770000</v>
      </c>
      <c r="C14" s="298">
        <v>50</v>
      </c>
      <c r="D14" s="299">
        <v>0</v>
      </c>
      <c r="E14" s="129">
        <v>50</v>
      </c>
      <c r="F14" s="308">
        <v>0.0655</v>
      </c>
      <c r="G14" s="309">
        <v>0.0203</v>
      </c>
      <c r="H14" s="309">
        <v>0.0183</v>
      </c>
      <c r="I14" s="310">
        <v>0</v>
      </c>
      <c r="J14" s="310">
        <v>0</v>
      </c>
      <c r="K14" s="311">
        <v>0</v>
      </c>
      <c r="L14" s="312">
        <v>26160</v>
      </c>
      <c r="M14" s="313">
        <v>8040</v>
      </c>
      <c r="N14" s="313">
        <v>9000</v>
      </c>
      <c r="O14" s="313">
        <v>20160</v>
      </c>
      <c r="P14" s="313">
        <v>6240</v>
      </c>
      <c r="Q14" s="314">
        <v>4920</v>
      </c>
      <c r="R14" s="315">
        <v>165243</v>
      </c>
      <c r="S14" s="314">
        <v>95305</v>
      </c>
      <c r="T14" s="535"/>
    </row>
    <row r="15" spans="1:20" s="7" customFormat="1" ht="22.5" customHeight="1">
      <c r="A15" s="296" t="s">
        <v>182</v>
      </c>
      <c r="B15" s="297">
        <v>730000</v>
      </c>
      <c r="C15" s="298">
        <v>50</v>
      </c>
      <c r="D15" s="299">
        <v>0</v>
      </c>
      <c r="E15" s="129">
        <v>50</v>
      </c>
      <c r="F15" s="308">
        <v>0.0652</v>
      </c>
      <c r="G15" s="309">
        <v>0.022</v>
      </c>
      <c r="H15" s="309">
        <v>0.0234</v>
      </c>
      <c r="I15" s="310">
        <v>0</v>
      </c>
      <c r="J15" s="310">
        <v>0</v>
      </c>
      <c r="K15" s="311">
        <v>0</v>
      </c>
      <c r="L15" s="312">
        <v>10719</v>
      </c>
      <c r="M15" s="313">
        <v>3409</v>
      </c>
      <c r="N15" s="313">
        <v>4022</v>
      </c>
      <c r="O15" s="313">
        <v>44376</v>
      </c>
      <c r="P15" s="313">
        <v>14112</v>
      </c>
      <c r="Q15" s="314">
        <v>11861</v>
      </c>
      <c r="R15" s="315">
        <v>167461</v>
      </c>
      <c r="S15" s="314">
        <v>108462</v>
      </c>
      <c r="T15" s="535"/>
    </row>
    <row r="16" spans="1:20" s="7" customFormat="1" ht="22.5" customHeight="1">
      <c r="A16" s="296" t="s">
        <v>208</v>
      </c>
      <c r="B16" s="297">
        <v>730000</v>
      </c>
      <c r="C16" s="298">
        <v>50</v>
      </c>
      <c r="D16" s="299">
        <v>0</v>
      </c>
      <c r="E16" s="129">
        <v>50</v>
      </c>
      <c r="F16" s="308">
        <v>0.0687</v>
      </c>
      <c r="G16" s="309">
        <v>0.0155</v>
      </c>
      <c r="H16" s="309">
        <v>0.015</v>
      </c>
      <c r="I16" s="310">
        <v>0</v>
      </c>
      <c r="J16" s="310">
        <v>0</v>
      </c>
      <c r="K16" s="311">
        <v>0</v>
      </c>
      <c r="L16" s="312">
        <v>28080</v>
      </c>
      <c r="M16" s="313">
        <v>6720</v>
      </c>
      <c r="N16" s="313">
        <v>9000</v>
      </c>
      <c r="O16" s="313">
        <v>22680</v>
      </c>
      <c r="P16" s="313">
        <v>5520</v>
      </c>
      <c r="Q16" s="314">
        <v>5160</v>
      </c>
      <c r="R16" s="315" t="s">
        <v>291</v>
      </c>
      <c r="S16" s="314" t="s">
        <v>291</v>
      </c>
      <c r="T16" s="535"/>
    </row>
    <row r="17" spans="1:20" s="7" customFormat="1" ht="22.5" customHeight="1">
      <c r="A17" s="296" t="s">
        <v>209</v>
      </c>
      <c r="B17" s="297">
        <v>770000</v>
      </c>
      <c r="C17" s="298">
        <v>50</v>
      </c>
      <c r="D17" s="299">
        <v>0</v>
      </c>
      <c r="E17" s="129">
        <v>50</v>
      </c>
      <c r="F17" s="308">
        <v>0.1018</v>
      </c>
      <c r="G17" s="309">
        <v>0.0295</v>
      </c>
      <c r="H17" s="309">
        <v>0.0258</v>
      </c>
      <c r="I17" s="310">
        <v>0</v>
      </c>
      <c r="J17" s="310">
        <v>0</v>
      </c>
      <c r="K17" s="311">
        <v>0</v>
      </c>
      <c r="L17" s="312">
        <v>27000</v>
      </c>
      <c r="M17" s="313">
        <v>8280</v>
      </c>
      <c r="N17" s="313">
        <v>8760</v>
      </c>
      <c r="O17" s="313">
        <v>31440</v>
      </c>
      <c r="P17" s="313">
        <v>9480</v>
      </c>
      <c r="Q17" s="314">
        <v>7320</v>
      </c>
      <c r="R17" s="315" t="s">
        <v>291</v>
      </c>
      <c r="S17" s="314" t="s">
        <v>291</v>
      </c>
      <c r="T17" s="535"/>
    </row>
    <row r="18" spans="1:20" s="7" customFormat="1" ht="22.5" customHeight="1">
      <c r="A18" s="296" t="s">
        <v>210</v>
      </c>
      <c r="B18" s="297">
        <v>770000</v>
      </c>
      <c r="C18" s="298">
        <v>50</v>
      </c>
      <c r="D18" s="299">
        <v>0</v>
      </c>
      <c r="E18" s="129">
        <v>50</v>
      </c>
      <c r="F18" s="308">
        <v>0.0852</v>
      </c>
      <c r="G18" s="309">
        <v>0.0299</v>
      </c>
      <c r="H18" s="309">
        <v>0.0214</v>
      </c>
      <c r="I18" s="310">
        <v>0</v>
      </c>
      <c r="J18" s="310">
        <v>0</v>
      </c>
      <c r="K18" s="311">
        <v>0</v>
      </c>
      <c r="L18" s="312">
        <v>25100</v>
      </c>
      <c r="M18" s="313">
        <v>9100</v>
      </c>
      <c r="N18" s="313">
        <v>13000</v>
      </c>
      <c r="O18" s="313">
        <v>19000</v>
      </c>
      <c r="P18" s="313">
        <v>6900</v>
      </c>
      <c r="Q18" s="314">
        <v>0</v>
      </c>
      <c r="R18" s="315" t="s">
        <v>291</v>
      </c>
      <c r="S18" s="314" t="s">
        <v>291</v>
      </c>
      <c r="T18" s="535"/>
    </row>
    <row r="19" spans="1:20" s="7" customFormat="1" ht="22.5" customHeight="1">
      <c r="A19" s="296" t="s">
        <v>211</v>
      </c>
      <c r="B19" s="297">
        <v>730000</v>
      </c>
      <c r="C19" s="298">
        <v>44.1</v>
      </c>
      <c r="D19" s="299">
        <v>0</v>
      </c>
      <c r="E19" s="129">
        <v>54.9</v>
      </c>
      <c r="F19" s="308">
        <v>0.09</v>
      </c>
      <c r="G19" s="309">
        <v>0.0224</v>
      </c>
      <c r="H19" s="309">
        <v>0.022</v>
      </c>
      <c r="I19" s="310">
        <v>0</v>
      </c>
      <c r="J19" s="310">
        <v>0</v>
      </c>
      <c r="K19" s="311">
        <v>0</v>
      </c>
      <c r="L19" s="312">
        <v>26160</v>
      </c>
      <c r="M19" s="313">
        <v>5160</v>
      </c>
      <c r="N19" s="313">
        <v>13440</v>
      </c>
      <c r="O19" s="313">
        <v>32400</v>
      </c>
      <c r="P19" s="313">
        <v>6720</v>
      </c>
      <c r="Q19" s="314">
        <v>0</v>
      </c>
      <c r="R19" s="315"/>
      <c r="S19" s="314"/>
      <c r="T19" s="535"/>
    </row>
    <row r="20" spans="1:20" s="7" customFormat="1" ht="22.5" customHeight="1">
      <c r="A20" s="296" t="s">
        <v>104</v>
      </c>
      <c r="B20" s="297">
        <v>730000</v>
      </c>
      <c r="C20" s="298">
        <v>50</v>
      </c>
      <c r="D20" s="299">
        <v>0</v>
      </c>
      <c r="E20" s="129">
        <v>50</v>
      </c>
      <c r="F20" s="308">
        <v>0.073</v>
      </c>
      <c r="G20" s="309">
        <v>0.029</v>
      </c>
      <c r="H20" s="309">
        <v>0.026</v>
      </c>
      <c r="I20" s="310">
        <v>0</v>
      </c>
      <c r="J20" s="310">
        <v>0</v>
      </c>
      <c r="K20" s="311">
        <v>0</v>
      </c>
      <c r="L20" s="312">
        <v>22660</v>
      </c>
      <c r="M20" s="313">
        <v>8120</v>
      </c>
      <c r="N20" s="313">
        <v>13260</v>
      </c>
      <c r="O20" s="313">
        <v>17720</v>
      </c>
      <c r="P20" s="313">
        <v>6350</v>
      </c>
      <c r="Q20" s="314">
        <v>0</v>
      </c>
      <c r="R20" s="315">
        <v>157605</v>
      </c>
      <c r="S20" s="314">
        <v>85931</v>
      </c>
      <c r="T20" s="535" t="s">
        <v>47</v>
      </c>
    </row>
    <row r="21" spans="1:20" s="7" customFormat="1" ht="22.5" customHeight="1">
      <c r="A21" s="296" t="s">
        <v>212</v>
      </c>
      <c r="B21" s="297">
        <v>760000</v>
      </c>
      <c r="C21" s="298">
        <v>50</v>
      </c>
      <c r="D21" s="299">
        <v>0</v>
      </c>
      <c r="E21" s="129">
        <v>50</v>
      </c>
      <c r="F21" s="308">
        <v>0.084</v>
      </c>
      <c r="G21" s="309">
        <v>0.029</v>
      </c>
      <c r="H21" s="309">
        <v>0.027</v>
      </c>
      <c r="I21" s="310">
        <v>0</v>
      </c>
      <c r="J21" s="310">
        <v>0</v>
      </c>
      <c r="K21" s="311">
        <v>0</v>
      </c>
      <c r="L21" s="312">
        <v>26400</v>
      </c>
      <c r="M21" s="313">
        <v>8520</v>
      </c>
      <c r="N21" s="313">
        <v>13740</v>
      </c>
      <c r="O21" s="313">
        <v>19740</v>
      </c>
      <c r="P21" s="313">
        <v>6360</v>
      </c>
      <c r="Q21" s="314">
        <v>0</v>
      </c>
      <c r="R21" s="315">
        <v>141668</v>
      </c>
      <c r="S21" s="314">
        <v>102856</v>
      </c>
      <c r="T21" s="535"/>
    </row>
    <row r="22" spans="1:20" s="7" customFormat="1" ht="22.5" customHeight="1">
      <c r="A22" s="296" t="s">
        <v>213</v>
      </c>
      <c r="B22" s="297">
        <v>750000</v>
      </c>
      <c r="C22" s="298">
        <v>54</v>
      </c>
      <c r="D22" s="299">
        <v>0</v>
      </c>
      <c r="E22" s="129">
        <v>46</v>
      </c>
      <c r="F22" s="308">
        <v>0.0688</v>
      </c>
      <c r="G22" s="309">
        <v>0.0229</v>
      </c>
      <c r="H22" s="309">
        <v>0.0214</v>
      </c>
      <c r="I22" s="310">
        <v>0</v>
      </c>
      <c r="J22" s="310">
        <v>0</v>
      </c>
      <c r="K22" s="311">
        <v>0</v>
      </c>
      <c r="L22" s="312">
        <v>18490</v>
      </c>
      <c r="M22" s="313">
        <v>6020</v>
      </c>
      <c r="N22" s="313">
        <v>12670</v>
      </c>
      <c r="O22" s="313">
        <v>24680</v>
      </c>
      <c r="P22" s="313">
        <v>8030</v>
      </c>
      <c r="Q22" s="314">
        <v>0</v>
      </c>
      <c r="R22" s="315" t="s">
        <v>291</v>
      </c>
      <c r="S22" s="314" t="s">
        <v>291</v>
      </c>
      <c r="T22" s="535"/>
    </row>
    <row r="23" spans="1:20" s="7" customFormat="1" ht="22.5" customHeight="1">
      <c r="A23" s="296" t="s">
        <v>214</v>
      </c>
      <c r="B23" s="297">
        <v>730000</v>
      </c>
      <c r="C23" s="298">
        <v>52</v>
      </c>
      <c r="D23" s="299">
        <v>0</v>
      </c>
      <c r="E23" s="129">
        <v>48</v>
      </c>
      <c r="F23" s="308">
        <v>0.0673</v>
      </c>
      <c r="G23" s="309">
        <v>0.014</v>
      </c>
      <c r="H23" s="309">
        <v>0.0139</v>
      </c>
      <c r="I23" s="310">
        <v>0</v>
      </c>
      <c r="J23" s="310">
        <v>0</v>
      </c>
      <c r="K23" s="311">
        <v>0</v>
      </c>
      <c r="L23" s="312">
        <v>28500</v>
      </c>
      <c r="M23" s="313">
        <v>7300</v>
      </c>
      <c r="N23" s="313">
        <v>7300</v>
      </c>
      <c r="O23" s="313">
        <v>23500</v>
      </c>
      <c r="P23" s="313">
        <v>6000</v>
      </c>
      <c r="Q23" s="314">
        <v>4300</v>
      </c>
      <c r="R23" s="315">
        <v>167241</v>
      </c>
      <c r="S23" s="314">
        <v>94907</v>
      </c>
      <c r="T23" s="535"/>
    </row>
    <row r="24" spans="1:20" s="7" customFormat="1" ht="22.5" customHeight="1">
      <c r="A24" s="296" t="s">
        <v>215</v>
      </c>
      <c r="B24" s="297">
        <v>730000</v>
      </c>
      <c r="C24" s="298">
        <v>50</v>
      </c>
      <c r="D24" s="299">
        <v>0</v>
      </c>
      <c r="E24" s="129">
        <v>50</v>
      </c>
      <c r="F24" s="308">
        <v>0.09</v>
      </c>
      <c r="G24" s="309">
        <v>0.026</v>
      </c>
      <c r="H24" s="309">
        <v>0.023</v>
      </c>
      <c r="I24" s="310">
        <v>0</v>
      </c>
      <c r="J24" s="310">
        <v>0</v>
      </c>
      <c r="K24" s="311">
        <v>0</v>
      </c>
      <c r="L24" s="312">
        <v>27120</v>
      </c>
      <c r="M24" s="313">
        <v>7680</v>
      </c>
      <c r="N24" s="313">
        <v>8760</v>
      </c>
      <c r="O24" s="313">
        <v>20280</v>
      </c>
      <c r="P24" s="313">
        <v>5640</v>
      </c>
      <c r="Q24" s="314">
        <v>4680</v>
      </c>
      <c r="R24" s="315">
        <v>89457</v>
      </c>
      <c r="S24" s="314">
        <v>156370</v>
      </c>
      <c r="T24" s="535"/>
    </row>
    <row r="25" spans="1:20" s="7" customFormat="1" ht="22.5" customHeight="1">
      <c r="A25" s="296" t="s">
        <v>216</v>
      </c>
      <c r="B25" s="297">
        <v>770000</v>
      </c>
      <c r="C25" s="298">
        <v>52</v>
      </c>
      <c r="D25" s="299">
        <v>0</v>
      </c>
      <c r="E25" s="129">
        <v>48</v>
      </c>
      <c r="F25" s="308">
        <v>0.074</v>
      </c>
      <c r="G25" s="309">
        <v>0.0195</v>
      </c>
      <c r="H25" s="309">
        <v>0.0186</v>
      </c>
      <c r="I25" s="310">
        <v>0</v>
      </c>
      <c r="J25" s="310">
        <v>0</v>
      </c>
      <c r="K25" s="311">
        <v>0</v>
      </c>
      <c r="L25" s="312">
        <v>24580</v>
      </c>
      <c r="M25" s="313">
        <v>6430</v>
      </c>
      <c r="N25" s="313">
        <v>11740</v>
      </c>
      <c r="O25" s="313">
        <v>20580</v>
      </c>
      <c r="P25" s="313">
        <v>11740</v>
      </c>
      <c r="Q25" s="314">
        <v>0</v>
      </c>
      <c r="R25" s="315">
        <v>110245</v>
      </c>
      <c r="S25" s="314">
        <v>61133</v>
      </c>
      <c r="T25" s="535" t="s">
        <v>335</v>
      </c>
    </row>
    <row r="26" spans="1:20" s="7" customFormat="1" ht="22.5" customHeight="1">
      <c r="A26" s="296" t="s">
        <v>217</v>
      </c>
      <c r="B26" s="297">
        <v>770000</v>
      </c>
      <c r="C26" s="298">
        <v>50</v>
      </c>
      <c r="D26" s="299">
        <v>0</v>
      </c>
      <c r="E26" s="129">
        <v>50</v>
      </c>
      <c r="F26" s="308">
        <v>0.0806</v>
      </c>
      <c r="G26" s="309">
        <v>0.0247</v>
      </c>
      <c r="H26" s="309">
        <v>0.0228</v>
      </c>
      <c r="I26" s="310">
        <v>0</v>
      </c>
      <c r="J26" s="310">
        <v>0</v>
      </c>
      <c r="K26" s="311">
        <v>0</v>
      </c>
      <c r="L26" s="312">
        <v>26400</v>
      </c>
      <c r="M26" s="313">
        <v>7680</v>
      </c>
      <c r="N26" s="313">
        <v>8160</v>
      </c>
      <c r="O26" s="313">
        <v>23040</v>
      </c>
      <c r="P26" s="313">
        <v>6720</v>
      </c>
      <c r="Q26" s="314">
        <v>5040</v>
      </c>
      <c r="R26" s="315">
        <v>169933</v>
      </c>
      <c r="S26" s="314">
        <v>87118</v>
      </c>
      <c r="T26" s="535"/>
    </row>
    <row r="27" spans="1:20" s="7" customFormat="1" ht="22.5" customHeight="1">
      <c r="A27" s="296" t="s">
        <v>218</v>
      </c>
      <c r="B27" s="297">
        <v>700000</v>
      </c>
      <c r="C27" s="298">
        <v>50</v>
      </c>
      <c r="D27" s="299">
        <v>0</v>
      </c>
      <c r="E27" s="129">
        <v>50</v>
      </c>
      <c r="F27" s="308">
        <v>0.0794</v>
      </c>
      <c r="G27" s="309">
        <v>0.0296</v>
      </c>
      <c r="H27" s="309">
        <v>0.0303</v>
      </c>
      <c r="I27" s="310">
        <v>0</v>
      </c>
      <c r="J27" s="310">
        <v>0</v>
      </c>
      <c r="K27" s="311">
        <v>0</v>
      </c>
      <c r="L27" s="312">
        <v>27720</v>
      </c>
      <c r="M27" s="313">
        <v>7920</v>
      </c>
      <c r="N27" s="313">
        <v>9120</v>
      </c>
      <c r="O27" s="313">
        <v>23160</v>
      </c>
      <c r="P27" s="313">
        <v>6480</v>
      </c>
      <c r="Q27" s="314">
        <v>5040</v>
      </c>
      <c r="R27" s="315" t="s">
        <v>291</v>
      </c>
      <c r="S27" s="314" t="s">
        <v>291</v>
      </c>
      <c r="T27" s="535"/>
    </row>
    <row r="28" spans="1:20" s="7" customFormat="1" ht="22.5" customHeight="1">
      <c r="A28" s="296" t="s">
        <v>219</v>
      </c>
      <c r="B28" s="297">
        <v>750000</v>
      </c>
      <c r="C28" s="298">
        <v>50</v>
      </c>
      <c r="D28" s="299">
        <v>0</v>
      </c>
      <c r="E28" s="129">
        <v>50</v>
      </c>
      <c r="F28" s="308">
        <v>0.0829</v>
      </c>
      <c r="G28" s="309">
        <v>0.0298</v>
      </c>
      <c r="H28" s="309">
        <v>0.0267</v>
      </c>
      <c r="I28" s="310">
        <v>0</v>
      </c>
      <c r="J28" s="310">
        <v>0</v>
      </c>
      <c r="K28" s="311">
        <v>0</v>
      </c>
      <c r="L28" s="312">
        <v>24840</v>
      </c>
      <c r="M28" s="313">
        <v>8520</v>
      </c>
      <c r="N28" s="313">
        <v>9480</v>
      </c>
      <c r="O28" s="313">
        <v>20520</v>
      </c>
      <c r="P28" s="313">
        <v>7080</v>
      </c>
      <c r="Q28" s="314">
        <v>5280</v>
      </c>
      <c r="R28" s="315">
        <v>167787</v>
      </c>
      <c r="S28" s="314">
        <v>92110</v>
      </c>
      <c r="T28" s="535"/>
    </row>
    <row r="29" spans="1:20" s="7" customFormat="1" ht="22.5" customHeight="1">
      <c r="A29" s="296" t="s">
        <v>280</v>
      </c>
      <c r="B29" s="297">
        <v>730000</v>
      </c>
      <c r="C29" s="298">
        <v>48</v>
      </c>
      <c r="D29" s="299">
        <v>0</v>
      </c>
      <c r="E29" s="129">
        <v>52</v>
      </c>
      <c r="F29" s="308">
        <v>0.092</v>
      </c>
      <c r="G29" s="309">
        <v>0.025</v>
      </c>
      <c r="H29" s="309">
        <v>0.022</v>
      </c>
      <c r="I29" s="310">
        <v>0</v>
      </c>
      <c r="J29" s="310">
        <v>0</v>
      </c>
      <c r="K29" s="311">
        <v>0</v>
      </c>
      <c r="L29" s="312">
        <v>28800</v>
      </c>
      <c r="M29" s="313">
        <v>8100</v>
      </c>
      <c r="N29" s="313">
        <v>8400</v>
      </c>
      <c r="O29" s="313">
        <v>24000</v>
      </c>
      <c r="P29" s="313">
        <v>6600</v>
      </c>
      <c r="Q29" s="314">
        <v>4800</v>
      </c>
      <c r="R29" s="315">
        <v>170525</v>
      </c>
      <c r="S29" s="314">
        <v>95065</v>
      </c>
      <c r="T29" s="535"/>
    </row>
    <row r="30" spans="1:20" s="7" customFormat="1" ht="22.5" customHeight="1">
      <c r="A30" s="296" t="s">
        <v>220</v>
      </c>
      <c r="B30" s="297">
        <v>730000</v>
      </c>
      <c r="C30" s="298">
        <v>50</v>
      </c>
      <c r="D30" s="299">
        <v>0</v>
      </c>
      <c r="E30" s="129">
        <v>50</v>
      </c>
      <c r="F30" s="308">
        <v>0.0854</v>
      </c>
      <c r="G30" s="309">
        <v>0.025</v>
      </c>
      <c r="H30" s="309">
        <v>0.0245</v>
      </c>
      <c r="I30" s="310">
        <v>0</v>
      </c>
      <c r="J30" s="310">
        <v>0</v>
      </c>
      <c r="K30" s="311">
        <v>0</v>
      </c>
      <c r="L30" s="312">
        <v>29300</v>
      </c>
      <c r="M30" s="313">
        <v>8400</v>
      </c>
      <c r="N30" s="313">
        <v>8600</v>
      </c>
      <c r="O30" s="313">
        <v>22800</v>
      </c>
      <c r="P30" s="313">
        <v>7100</v>
      </c>
      <c r="Q30" s="314">
        <v>4600</v>
      </c>
      <c r="R30" s="315">
        <v>213171</v>
      </c>
      <c r="S30" s="314">
        <v>114335</v>
      </c>
      <c r="T30" s="535"/>
    </row>
    <row r="31" spans="1:20" s="7" customFormat="1" ht="22.5" customHeight="1">
      <c r="A31" s="296" t="s">
        <v>221</v>
      </c>
      <c r="B31" s="424">
        <v>770000</v>
      </c>
      <c r="C31" s="425">
        <v>50</v>
      </c>
      <c r="D31" s="426">
        <v>0</v>
      </c>
      <c r="E31" s="427">
        <v>50</v>
      </c>
      <c r="F31" s="308">
        <v>0.0853</v>
      </c>
      <c r="G31" s="309">
        <v>0.026</v>
      </c>
      <c r="H31" s="309">
        <v>0.0254</v>
      </c>
      <c r="I31" s="310">
        <v>0</v>
      </c>
      <c r="J31" s="310">
        <v>0</v>
      </c>
      <c r="K31" s="311">
        <v>0</v>
      </c>
      <c r="L31" s="428">
        <v>29180</v>
      </c>
      <c r="M31" s="429">
        <v>8390</v>
      </c>
      <c r="N31" s="429">
        <v>9090</v>
      </c>
      <c r="O31" s="429">
        <v>23390</v>
      </c>
      <c r="P31" s="429">
        <v>6580</v>
      </c>
      <c r="Q31" s="130">
        <v>5160</v>
      </c>
      <c r="R31" s="430">
        <v>131537</v>
      </c>
      <c r="S31" s="314">
        <v>72851</v>
      </c>
      <c r="T31" s="535"/>
    </row>
    <row r="32" spans="1:20" s="7" customFormat="1" ht="22.5" customHeight="1">
      <c r="A32" s="296" t="s">
        <v>168</v>
      </c>
      <c r="B32" s="297">
        <v>730000</v>
      </c>
      <c r="C32" s="298">
        <v>50</v>
      </c>
      <c r="D32" s="299">
        <v>0</v>
      </c>
      <c r="E32" s="129">
        <v>50</v>
      </c>
      <c r="F32" s="308">
        <v>0.0762</v>
      </c>
      <c r="G32" s="309">
        <v>0.0244</v>
      </c>
      <c r="H32" s="309">
        <v>0.0246</v>
      </c>
      <c r="I32" s="310">
        <v>0</v>
      </c>
      <c r="J32" s="310">
        <v>0</v>
      </c>
      <c r="K32" s="311">
        <v>0</v>
      </c>
      <c r="L32" s="312">
        <v>26520</v>
      </c>
      <c r="M32" s="313">
        <v>8100</v>
      </c>
      <c r="N32" s="313">
        <v>9420</v>
      </c>
      <c r="O32" s="313">
        <v>23400</v>
      </c>
      <c r="P32" s="313">
        <v>7140</v>
      </c>
      <c r="Q32" s="314">
        <v>5420</v>
      </c>
      <c r="R32" s="315">
        <v>185626</v>
      </c>
      <c r="S32" s="314">
        <v>93281</v>
      </c>
      <c r="T32" s="535"/>
    </row>
    <row r="33" spans="1:20" s="7" customFormat="1" ht="22.5" customHeight="1">
      <c r="A33" s="296" t="s">
        <v>169</v>
      </c>
      <c r="B33" s="297">
        <v>750000</v>
      </c>
      <c r="C33" s="298">
        <v>50</v>
      </c>
      <c r="D33" s="299">
        <v>0</v>
      </c>
      <c r="E33" s="129">
        <v>50</v>
      </c>
      <c r="F33" s="308">
        <v>0.069</v>
      </c>
      <c r="G33" s="309">
        <v>0.0245</v>
      </c>
      <c r="H33" s="309">
        <v>0.022</v>
      </c>
      <c r="I33" s="310">
        <v>0</v>
      </c>
      <c r="J33" s="310">
        <v>0</v>
      </c>
      <c r="K33" s="311">
        <v>0</v>
      </c>
      <c r="L33" s="312">
        <v>27500</v>
      </c>
      <c r="M33" s="313">
        <v>9200</v>
      </c>
      <c r="N33" s="313">
        <v>10200</v>
      </c>
      <c r="O33" s="313">
        <v>24000</v>
      </c>
      <c r="P33" s="313">
        <v>8200</v>
      </c>
      <c r="Q33" s="314">
        <v>5800</v>
      </c>
      <c r="R33" s="315">
        <v>165639</v>
      </c>
      <c r="S33" s="314">
        <v>89599</v>
      </c>
      <c r="T33" s="535"/>
    </row>
    <row r="34" spans="1:20" s="7" customFormat="1" ht="22.5" customHeight="1">
      <c r="A34" s="296" t="s">
        <v>170</v>
      </c>
      <c r="B34" s="297">
        <v>750000</v>
      </c>
      <c r="C34" s="298">
        <v>50</v>
      </c>
      <c r="D34" s="299">
        <v>0</v>
      </c>
      <c r="E34" s="129">
        <v>50</v>
      </c>
      <c r="F34" s="308">
        <v>0.0769</v>
      </c>
      <c r="G34" s="309">
        <v>0.0228</v>
      </c>
      <c r="H34" s="309">
        <v>0.0229</v>
      </c>
      <c r="I34" s="310">
        <v>0</v>
      </c>
      <c r="J34" s="310">
        <v>0</v>
      </c>
      <c r="K34" s="311">
        <v>0</v>
      </c>
      <c r="L34" s="312">
        <v>28211</v>
      </c>
      <c r="M34" s="313">
        <v>8326</v>
      </c>
      <c r="N34" s="313">
        <v>8317</v>
      </c>
      <c r="O34" s="313">
        <v>23809</v>
      </c>
      <c r="P34" s="313">
        <v>7028</v>
      </c>
      <c r="Q34" s="314">
        <v>4706</v>
      </c>
      <c r="R34" s="315">
        <v>138203</v>
      </c>
      <c r="S34" s="314">
        <v>73881</v>
      </c>
      <c r="T34" s="535"/>
    </row>
    <row r="35" spans="1:20" s="7" customFormat="1" ht="22.5" customHeight="1">
      <c r="A35" s="296" t="s">
        <v>222</v>
      </c>
      <c r="B35" s="297">
        <v>730000</v>
      </c>
      <c r="C35" s="298">
        <v>50</v>
      </c>
      <c r="D35" s="299">
        <v>0</v>
      </c>
      <c r="E35" s="129">
        <v>50</v>
      </c>
      <c r="F35" s="308">
        <v>0.077</v>
      </c>
      <c r="G35" s="309">
        <v>0.025</v>
      </c>
      <c r="H35" s="309">
        <v>0.024</v>
      </c>
      <c r="I35" s="310">
        <v>0</v>
      </c>
      <c r="J35" s="310">
        <v>0</v>
      </c>
      <c r="K35" s="311">
        <v>0</v>
      </c>
      <c r="L35" s="312">
        <v>28200</v>
      </c>
      <c r="M35" s="313">
        <v>8880</v>
      </c>
      <c r="N35" s="313">
        <v>8040</v>
      </c>
      <c r="O35" s="313">
        <v>22800</v>
      </c>
      <c r="P35" s="313">
        <v>6960</v>
      </c>
      <c r="Q35" s="314">
        <v>4440</v>
      </c>
      <c r="R35" s="315"/>
      <c r="S35" s="314"/>
      <c r="T35" s="535"/>
    </row>
    <row r="36" spans="1:20" s="7" customFormat="1" ht="22.5" customHeight="1">
      <c r="A36" s="296" t="s">
        <v>165</v>
      </c>
      <c r="B36" s="297">
        <v>730000</v>
      </c>
      <c r="C36" s="298">
        <v>48</v>
      </c>
      <c r="D36" s="299">
        <v>0</v>
      </c>
      <c r="E36" s="129">
        <v>52</v>
      </c>
      <c r="F36" s="308">
        <v>0.092</v>
      </c>
      <c r="G36" s="309">
        <v>0.027</v>
      </c>
      <c r="H36" s="309">
        <v>0.0306</v>
      </c>
      <c r="I36" s="310">
        <v>0</v>
      </c>
      <c r="J36" s="310">
        <v>0</v>
      </c>
      <c r="K36" s="311">
        <v>0</v>
      </c>
      <c r="L36" s="312">
        <v>24480</v>
      </c>
      <c r="M36" s="313">
        <v>6840</v>
      </c>
      <c r="N36" s="313">
        <v>13920</v>
      </c>
      <c r="O36" s="313">
        <v>33120</v>
      </c>
      <c r="P36" s="313">
        <v>9360</v>
      </c>
      <c r="Q36" s="314">
        <v>0</v>
      </c>
      <c r="R36" s="315">
        <v>171432</v>
      </c>
      <c r="S36" s="314">
        <v>96894</v>
      </c>
      <c r="T36" s="535"/>
    </row>
    <row r="37" spans="1:20" s="7" customFormat="1" ht="22.5" customHeight="1">
      <c r="A37" s="296" t="s">
        <v>223</v>
      </c>
      <c r="B37" s="424">
        <v>670000</v>
      </c>
      <c r="C37" s="425">
        <v>50</v>
      </c>
      <c r="D37" s="426">
        <v>0</v>
      </c>
      <c r="E37" s="427">
        <v>50</v>
      </c>
      <c r="F37" s="308">
        <v>0.088</v>
      </c>
      <c r="G37" s="309">
        <v>0.026</v>
      </c>
      <c r="H37" s="309">
        <v>0.023</v>
      </c>
      <c r="I37" s="310">
        <v>0</v>
      </c>
      <c r="J37" s="310">
        <v>0</v>
      </c>
      <c r="K37" s="311">
        <v>0</v>
      </c>
      <c r="L37" s="428">
        <v>27360</v>
      </c>
      <c r="M37" s="429">
        <v>8400</v>
      </c>
      <c r="N37" s="429">
        <v>8880</v>
      </c>
      <c r="O37" s="429">
        <v>24120</v>
      </c>
      <c r="P37" s="429">
        <v>7080</v>
      </c>
      <c r="Q37" s="130">
        <v>5160</v>
      </c>
      <c r="R37" s="430">
        <v>177364</v>
      </c>
      <c r="S37" s="314">
        <v>95637</v>
      </c>
      <c r="T37" s="535"/>
    </row>
    <row r="38" spans="1:20" s="7" customFormat="1" ht="22.5" customHeight="1">
      <c r="A38" s="296" t="s">
        <v>171</v>
      </c>
      <c r="B38" s="297">
        <v>730000</v>
      </c>
      <c r="C38" s="298">
        <v>50</v>
      </c>
      <c r="D38" s="299">
        <v>0</v>
      </c>
      <c r="E38" s="129">
        <v>50</v>
      </c>
      <c r="F38" s="308">
        <v>0.098</v>
      </c>
      <c r="G38" s="309">
        <v>0.026</v>
      </c>
      <c r="H38" s="309">
        <v>0.0231</v>
      </c>
      <c r="I38" s="310">
        <v>0</v>
      </c>
      <c r="J38" s="310">
        <v>0</v>
      </c>
      <c r="K38" s="311">
        <v>0</v>
      </c>
      <c r="L38" s="312">
        <v>28700</v>
      </c>
      <c r="M38" s="313">
        <v>8400</v>
      </c>
      <c r="N38" s="313">
        <v>14700</v>
      </c>
      <c r="O38" s="313">
        <v>24300</v>
      </c>
      <c r="P38" s="313">
        <v>6600</v>
      </c>
      <c r="Q38" s="314">
        <v>0</v>
      </c>
      <c r="R38" s="315">
        <v>167813</v>
      </c>
      <c r="S38" s="314">
        <v>96870</v>
      </c>
      <c r="T38" s="535"/>
    </row>
    <row r="39" spans="1:20" s="7" customFormat="1" ht="22.5" customHeight="1">
      <c r="A39" s="296" t="s">
        <v>224</v>
      </c>
      <c r="B39" s="297">
        <v>690000</v>
      </c>
      <c r="C39" s="298">
        <v>50</v>
      </c>
      <c r="D39" s="299">
        <v>0</v>
      </c>
      <c r="E39" s="129">
        <v>50</v>
      </c>
      <c r="F39" s="308">
        <v>0.091</v>
      </c>
      <c r="G39" s="309">
        <v>0.025</v>
      </c>
      <c r="H39" s="309">
        <v>0.025</v>
      </c>
      <c r="I39" s="310">
        <v>0</v>
      </c>
      <c r="J39" s="310">
        <v>0</v>
      </c>
      <c r="K39" s="311">
        <v>0</v>
      </c>
      <c r="L39" s="312">
        <v>28520</v>
      </c>
      <c r="M39" s="313">
        <v>7180</v>
      </c>
      <c r="N39" s="313">
        <v>8470</v>
      </c>
      <c r="O39" s="313">
        <v>25400</v>
      </c>
      <c r="P39" s="313">
        <v>5830</v>
      </c>
      <c r="Q39" s="314">
        <v>4630</v>
      </c>
      <c r="R39" s="315">
        <v>154444</v>
      </c>
      <c r="S39" s="314">
        <v>86792</v>
      </c>
      <c r="T39" s="535"/>
    </row>
    <row r="40" spans="1:20" s="7" customFormat="1" ht="22.5" customHeight="1">
      <c r="A40" s="296" t="s">
        <v>225</v>
      </c>
      <c r="B40" s="297">
        <v>690000</v>
      </c>
      <c r="C40" s="298">
        <v>50</v>
      </c>
      <c r="D40" s="299">
        <v>0</v>
      </c>
      <c r="E40" s="129">
        <v>50</v>
      </c>
      <c r="F40" s="308">
        <v>0.097</v>
      </c>
      <c r="G40" s="309">
        <v>0.033</v>
      </c>
      <c r="H40" s="309">
        <v>0.0295</v>
      </c>
      <c r="I40" s="310">
        <v>0</v>
      </c>
      <c r="J40" s="310">
        <v>0</v>
      </c>
      <c r="K40" s="311">
        <v>0</v>
      </c>
      <c r="L40" s="312">
        <v>25150</v>
      </c>
      <c r="M40" s="313">
        <v>8000</v>
      </c>
      <c r="N40" s="313">
        <v>9400</v>
      </c>
      <c r="O40" s="313">
        <v>21000</v>
      </c>
      <c r="P40" s="313">
        <v>7000</v>
      </c>
      <c r="Q40" s="314">
        <v>5250</v>
      </c>
      <c r="R40" s="315">
        <v>161879</v>
      </c>
      <c r="S40" s="314">
        <v>88628</v>
      </c>
      <c r="T40" s="535"/>
    </row>
    <row r="41" spans="1:20" s="7" customFormat="1" ht="22.5" customHeight="1">
      <c r="A41" s="296" t="s">
        <v>226</v>
      </c>
      <c r="B41" s="297">
        <v>660000</v>
      </c>
      <c r="C41" s="298">
        <v>46.5</v>
      </c>
      <c r="D41" s="299">
        <v>3.5</v>
      </c>
      <c r="E41" s="129">
        <v>50</v>
      </c>
      <c r="F41" s="308">
        <v>0.098</v>
      </c>
      <c r="G41" s="309">
        <v>0.015</v>
      </c>
      <c r="H41" s="309">
        <v>0.012</v>
      </c>
      <c r="I41" s="310">
        <v>0.139</v>
      </c>
      <c r="J41" s="310">
        <v>0.012</v>
      </c>
      <c r="K41" s="311">
        <v>0.0165</v>
      </c>
      <c r="L41" s="312">
        <v>27000</v>
      </c>
      <c r="M41" s="313">
        <v>4600</v>
      </c>
      <c r="N41" s="313">
        <v>6500</v>
      </c>
      <c r="O41" s="313">
        <v>30000</v>
      </c>
      <c r="P41" s="313">
        <v>4800</v>
      </c>
      <c r="Q41" s="314">
        <v>3800</v>
      </c>
      <c r="R41" s="315">
        <v>154604</v>
      </c>
      <c r="S41" s="314">
        <v>84043</v>
      </c>
      <c r="T41" s="535"/>
    </row>
    <row r="42" spans="1:20" s="7" customFormat="1" ht="22.5" customHeight="1">
      <c r="A42" s="296" t="s">
        <v>227</v>
      </c>
      <c r="B42" s="297">
        <v>730000</v>
      </c>
      <c r="C42" s="298">
        <v>40</v>
      </c>
      <c r="D42" s="299">
        <v>10</v>
      </c>
      <c r="E42" s="129">
        <v>50</v>
      </c>
      <c r="F42" s="308">
        <v>0.0995</v>
      </c>
      <c r="G42" s="309">
        <v>0.023</v>
      </c>
      <c r="H42" s="309">
        <v>0.02</v>
      </c>
      <c r="I42" s="310">
        <v>0.33</v>
      </c>
      <c r="J42" s="310">
        <v>0</v>
      </c>
      <c r="K42" s="311">
        <v>0.09</v>
      </c>
      <c r="L42" s="312">
        <v>26100</v>
      </c>
      <c r="M42" s="313">
        <v>7100</v>
      </c>
      <c r="N42" s="313">
        <v>9300</v>
      </c>
      <c r="O42" s="313">
        <v>23900</v>
      </c>
      <c r="P42" s="313">
        <v>5900</v>
      </c>
      <c r="Q42" s="314">
        <v>5200</v>
      </c>
      <c r="R42" s="315">
        <v>152808</v>
      </c>
      <c r="S42" s="314">
        <v>83687</v>
      </c>
      <c r="T42" s="535"/>
    </row>
    <row r="43" spans="1:20" s="7" customFormat="1" ht="22.5" customHeight="1">
      <c r="A43" s="296" t="s">
        <v>228</v>
      </c>
      <c r="B43" s="297">
        <v>750000</v>
      </c>
      <c r="C43" s="298">
        <v>50</v>
      </c>
      <c r="D43" s="299">
        <v>0</v>
      </c>
      <c r="E43" s="129">
        <v>50</v>
      </c>
      <c r="F43" s="308">
        <v>0.105</v>
      </c>
      <c r="G43" s="309">
        <v>0.024</v>
      </c>
      <c r="H43" s="309">
        <v>0.025</v>
      </c>
      <c r="I43" s="310">
        <v>0</v>
      </c>
      <c r="J43" s="310">
        <v>0</v>
      </c>
      <c r="K43" s="311">
        <v>0</v>
      </c>
      <c r="L43" s="312">
        <v>28800</v>
      </c>
      <c r="M43" s="313">
        <v>7080</v>
      </c>
      <c r="N43" s="313">
        <v>8880</v>
      </c>
      <c r="O43" s="313">
        <v>24360</v>
      </c>
      <c r="P43" s="313">
        <v>5760</v>
      </c>
      <c r="Q43" s="314">
        <v>5040</v>
      </c>
      <c r="R43" s="315"/>
      <c r="S43" s="314"/>
      <c r="T43" s="535"/>
    </row>
    <row r="44" spans="1:20" s="7" customFormat="1" ht="22.5" customHeight="1">
      <c r="A44" s="296" t="s">
        <v>172</v>
      </c>
      <c r="B44" s="297">
        <v>740000</v>
      </c>
      <c r="C44" s="298">
        <v>45</v>
      </c>
      <c r="D44" s="299">
        <v>0</v>
      </c>
      <c r="E44" s="129">
        <v>55</v>
      </c>
      <c r="F44" s="308">
        <v>0.068</v>
      </c>
      <c r="G44" s="309">
        <v>0.03</v>
      </c>
      <c r="H44" s="309">
        <v>0.026</v>
      </c>
      <c r="I44" s="310">
        <v>0</v>
      </c>
      <c r="J44" s="310">
        <v>0</v>
      </c>
      <c r="K44" s="311">
        <v>0</v>
      </c>
      <c r="L44" s="312">
        <v>20500</v>
      </c>
      <c r="M44" s="313">
        <v>9500</v>
      </c>
      <c r="N44" s="313">
        <v>9800</v>
      </c>
      <c r="O44" s="313">
        <v>21200</v>
      </c>
      <c r="P44" s="313">
        <v>7000</v>
      </c>
      <c r="Q44" s="314">
        <v>9500</v>
      </c>
      <c r="R44" s="315">
        <v>183438</v>
      </c>
      <c r="S44" s="314">
        <v>100529</v>
      </c>
      <c r="T44" s="535"/>
    </row>
    <row r="45" spans="1:20" s="7" customFormat="1" ht="22.5" customHeight="1">
      <c r="A45" s="296" t="s">
        <v>173</v>
      </c>
      <c r="B45" s="297">
        <v>720000</v>
      </c>
      <c r="C45" s="298">
        <v>50</v>
      </c>
      <c r="D45" s="299">
        <v>0</v>
      </c>
      <c r="E45" s="129">
        <v>50</v>
      </c>
      <c r="F45" s="308">
        <v>0.0747</v>
      </c>
      <c r="G45" s="309">
        <v>0.0225</v>
      </c>
      <c r="H45" s="309">
        <v>0.0229</v>
      </c>
      <c r="I45" s="310">
        <v>0</v>
      </c>
      <c r="J45" s="310">
        <v>0</v>
      </c>
      <c r="K45" s="311">
        <v>0</v>
      </c>
      <c r="L45" s="312">
        <v>27144</v>
      </c>
      <c r="M45" s="313">
        <v>8023</v>
      </c>
      <c r="N45" s="313">
        <v>8751</v>
      </c>
      <c r="O45" s="313">
        <v>23094</v>
      </c>
      <c r="P45" s="313">
        <v>6826</v>
      </c>
      <c r="Q45" s="314">
        <v>4980</v>
      </c>
      <c r="R45" s="315">
        <v>183136</v>
      </c>
      <c r="S45" s="314">
        <v>96124</v>
      </c>
      <c r="T45" s="535"/>
    </row>
    <row r="46" spans="1:20" s="7" customFormat="1" ht="22.5" customHeight="1">
      <c r="A46" s="296" t="s">
        <v>229</v>
      </c>
      <c r="B46" s="297">
        <v>580000</v>
      </c>
      <c r="C46" s="398">
        <v>36</v>
      </c>
      <c r="D46" s="399">
        <v>8.7</v>
      </c>
      <c r="E46" s="400">
        <v>55.3</v>
      </c>
      <c r="F46" s="308">
        <v>0.072</v>
      </c>
      <c r="G46" s="309">
        <v>0.019</v>
      </c>
      <c r="H46" s="309">
        <v>0.02</v>
      </c>
      <c r="I46" s="310">
        <v>0.4</v>
      </c>
      <c r="J46" s="310">
        <v>0.1</v>
      </c>
      <c r="K46" s="311">
        <v>0.049</v>
      </c>
      <c r="L46" s="312">
        <v>24940</v>
      </c>
      <c r="M46" s="313">
        <v>6400</v>
      </c>
      <c r="N46" s="313">
        <v>7500</v>
      </c>
      <c r="O46" s="313">
        <v>31890</v>
      </c>
      <c r="P46" s="313">
        <v>8200</v>
      </c>
      <c r="Q46" s="314">
        <v>4500</v>
      </c>
      <c r="R46" s="315">
        <v>167435</v>
      </c>
      <c r="S46" s="314">
        <v>77507</v>
      </c>
      <c r="T46" s="535" t="s">
        <v>427</v>
      </c>
    </row>
    <row r="47" spans="1:20" s="7" customFormat="1" ht="22.5" customHeight="1">
      <c r="A47" s="296" t="s">
        <v>230</v>
      </c>
      <c r="B47" s="297">
        <v>770000</v>
      </c>
      <c r="C47" s="298">
        <v>50</v>
      </c>
      <c r="D47" s="299">
        <v>0</v>
      </c>
      <c r="E47" s="129">
        <v>50</v>
      </c>
      <c r="F47" s="308">
        <v>0.093</v>
      </c>
      <c r="G47" s="309">
        <v>0.027</v>
      </c>
      <c r="H47" s="309">
        <v>0.025</v>
      </c>
      <c r="I47" s="310">
        <v>0</v>
      </c>
      <c r="J47" s="310">
        <v>0</v>
      </c>
      <c r="K47" s="311">
        <v>0</v>
      </c>
      <c r="L47" s="312">
        <v>26900</v>
      </c>
      <c r="M47" s="313">
        <v>6300</v>
      </c>
      <c r="N47" s="313">
        <v>10000</v>
      </c>
      <c r="O47" s="313">
        <v>26100</v>
      </c>
      <c r="P47" s="313">
        <v>6100</v>
      </c>
      <c r="Q47" s="314">
        <v>5000</v>
      </c>
      <c r="R47" s="315">
        <v>310990</v>
      </c>
      <c r="S47" s="314">
        <v>81010</v>
      </c>
      <c r="T47" s="535"/>
    </row>
    <row r="48" spans="1:20" s="7" customFormat="1" ht="22.5" customHeight="1" thickBot="1">
      <c r="A48" s="470" t="s">
        <v>174</v>
      </c>
      <c r="B48" s="471">
        <v>770000</v>
      </c>
      <c r="C48" s="472">
        <v>40</v>
      </c>
      <c r="D48" s="473">
        <v>10</v>
      </c>
      <c r="E48" s="474">
        <v>50</v>
      </c>
      <c r="F48" s="475">
        <v>0.0801</v>
      </c>
      <c r="G48" s="476">
        <v>0.021</v>
      </c>
      <c r="H48" s="476">
        <v>0.0127</v>
      </c>
      <c r="I48" s="476">
        <v>0.3891</v>
      </c>
      <c r="J48" s="476">
        <v>0.1021</v>
      </c>
      <c r="K48" s="477">
        <v>0.1105</v>
      </c>
      <c r="L48" s="478">
        <v>29970</v>
      </c>
      <c r="M48" s="479">
        <v>7910</v>
      </c>
      <c r="N48" s="479">
        <v>9200</v>
      </c>
      <c r="O48" s="479">
        <v>23350</v>
      </c>
      <c r="P48" s="479">
        <v>6170</v>
      </c>
      <c r="Q48" s="480">
        <v>5020</v>
      </c>
      <c r="R48" s="481">
        <v>175663</v>
      </c>
      <c r="S48" s="482">
        <v>103398</v>
      </c>
      <c r="T48" s="535"/>
    </row>
    <row r="49" spans="1:20" ht="22.5" customHeight="1" thickBot="1" thickTop="1">
      <c r="A49" s="124" t="s">
        <v>256</v>
      </c>
      <c r="B49" s="131"/>
      <c r="C49" s="132"/>
      <c r="D49" s="133"/>
      <c r="E49" s="134"/>
      <c r="F49" s="132"/>
      <c r="G49" s="133"/>
      <c r="H49" s="133"/>
      <c r="I49" s="135"/>
      <c r="J49" s="135"/>
      <c r="K49" s="136"/>
      <c r="L49" s="137"/>
      <c r="M49" s="138"/>
      <c r="N49" s="138"/>
      <c r="O49" s="138"/>
      <c r="P49" s="138"/>
      <c r="Q49" s="139"/>
      <c r="R49" s="406">
        <f>AVERAGE(R6:R48)</f>
        <v>163802.4</v>
      </c>
      <c r="S49" s="407">
        <f>AVERAGE(S6:S48)</f>
        <v>95524.36666666667</v>
      </c>
      <c r="T49" s="535"/>
    </row>
    <row r="50" spans="1:19" ht="21" customHeight="1">
      <c r="A50" s="18"/>
      <c r="B50" s="612"/>
      <c r="C50" s="612"/>
      <c r="D50" s="612"/>
      <c r="E50" s="612"/>
      <c r="F50" s="612"/>
      <c r="G50" s="612"/>
      <c r="H50" s="612"/>
      <c r="I50" s="612"/>
      <c r="J50" s="612"/>
      <c r="K50" s="612"/>
      <c r="L50" s="31"/>
      <c r="M50" s="31"/>
      <c r="N50" s="31"/>
      <c r="O50" s="31"/>
      <c r="P50" s="31"/>
      <c r="Q50" s="18"/>
      <c r="R50" s="18"/>
      <c r="S50" s="17"/>
    </row>
    <row r="51" spans="1:19" ht="13.5" customHeight="1">
      <c r="A51" s="19"/>
      <c r="B51" s="19"/>
      <c r="C51" s="19"/>
      <c r="D51" s="19"/>
      <c r="E51" s="19"/>
      <c r="F51" s="32"/>
      <c r="G51" s="32"/>
      <c r="H51" s="32"/>
      <c r="I51" s="32"/>
      <c r="J51" s="32"/>
      <c r="K51" s="32"/>
      <c r="L51" s="32"/>
      <c r="M51" s="32"/>
      <c r="N51" s="32"/>
      <c r="O51" s="32"/>
      <c r="P51" s="32"/>
      <c r="Q51" s="19"/>
      <c r="R51" s="19"/>
      <c r="S51" s="17"/>
    </row>
    <row r="52" spans="1:19" ht="15.75" customHeight="1">
      <c r="A52" s="20"/>
      <c r="B52" s="20"/>
      <c r="C52" s="20"/>
      <c r="D52" s="20"/>
      <c r="E52" s="20"/>
      <c r="F52" s="33"/>
      <c r="G52" s="33"/>
      <c r="H52" s="33"/>
      <c r="I52" s="33"/>
      <c r="J52" s="33"/>
      <c r="K52" s="33"/>
      <c r="L52" s="33"/>
      <c r="M52" s="33"/>
      <c r="N52" s="33"/>
      <c r="O52" s="33"/>
      <c r="P52" s="33"/>
      <c r="Q52" s="20"/>
      <c r="R52" s="20"/>
      <c r="S52" s="15"/>
    </row>
    <row r="53" spans="6:16" ht="13.5">
      <c r="F53" s="34"/>
      <c r="G53" s="34"/>
      <c r="H53" s="34"/>
      <c r="I53" s="34"/>
      <c r="J53" s="34"/>
      <c r="K53" s="34"/>
      <c r="L53" s="34"/>
      <c r="M53" s="34"/>
      <c r="N53" s="34"/>
      <c r="O53" s="34"/>
      <c r="P53" s="34"/>
    </row>
    <row r="54" spans="6:16" ht="13.5">
      <c r="F54" s="34"/>
      <c r="G54" s="34"/>
      <c r="H54" s="34"/>
      <c r="I54" s="34"/>
      <c r="J54" s="34"/>
      <c r="K54" s="34"/>
      <c r="L54" s="34"/>
      <c r="M54" s="34"/>
      <c r="N54" s="34"/>
      <c r="O54" s="34"/>
      <c r="P54" s="34"/>
    </row>
    <row r="55" spans="6:16" ht="13.5">
      <c r="F55" s="34"/>
      <c r="G55" s="34"/>
      <c r="H55" s="34"/>
      <c r="I55" s="34"/>
      <c r="J55" s="34"/>
      <c r="K55" s="34"/>
      <c r="L55" s="34"/>
      <c r="M55" s="34"/>
      <c r="N55" s="34"/>
      <c r="O55" s="34"/>
      <c r="P55" s="34"/>
    </row>
    <row r="56" spans="6:16" ht="13.5">
      <c r="F56" s="34"/>
      <c r="G56" s="34"/>
      <c r="H56" s="34"/>
      <c r="I56" s="34"/>
      <c r="J56" s="34"/>
      <c r="K56" s="34"/>
      <c r="L56" s="34"/>
      <c r="M56" s="34"/>
      <c r="N56" s="34"/>
      <c r="O56" s="34"/>
      <c r="P56" s="34"/>
    </row>
    <row r="57" spans="6:16" ht="13.5">
      <c r="F57" s="34"/>
      <c r="G57" s="34"/>
      <c r="H57" s="34"/>
      <c r="I57" s="34"/>
      <c r="J57" s="34"/>
      <c r="K57" s="34"/>
      <c r="L57" s="34"/>
      <c r="M57" s="34"/>
      <c r="N57" s="34"/>
      <c r="O57" s="34"/>
      <c r="P57" s="34"/>
    </row>
    <row r="58" spans="6:16" ht="13.5">
      <c r="F58" s="34"/>
      <c r="G58" s="34"/>
      <c r="H58" s="34"/>
      <c r="I58" s="34"/>
      <c r="J58" s="34"/>
      <c r="K58" s="34"/>
      <c r="L58" s="34"/>
      <c r="M58" s="34"/>
      <c r="N58" s="34"/>
      <c r="O58" s="34"/>
      <c r="P58" s="34"/>
    </row>
    <row r="59" spans="6:16" ht="13.5">
      <c r="F59" s="34"/>
      <c r="G59" s="34"/>
      <c r="H59" s="34"/>
      <c r="I59" s="34"/>
      <c r="J59" s="34"/>
      <c r="K59" s="34"/>
      <c r="L59" s="34"/>
      <c r="M59" s="34"/>
      <c r="N59" s="34"/>
      <c r="O59" s="34"/>
      <c r="P59" s="34"/>
    </row>
    <row r="60" spans="6:16" ht="13.5">
      <c r="F60" s="34"/>
      <c r="G60" s="34"/>
      <c r="H60" s="34"/>
      <c r="I60" s="34"/>
      <c r="J60" s="34"/>
      <c r="K60" s="34"/>
      <c r="L60" s="34"/>
      <c r="M60" s="34"/>
      <c r="N60" s="34"/>
      <c r="O60" s="34"/>
      <c r="P60" s="34"/>
    </row>
    <row r="61" spans="6:16" ht="13.5">
      <c r="F61" s="34"/>
      <c r="G61" s="34"/>
      <c r="H61" s="34"/>
      <c r="I61" s="34"/>
      <c r="J61" s="34"/>
      <c r="K61" s="34"/>
      <c r="L61" s="34"/>
      <c r="M61" s="34"/>
      <c r="N61" s="34"/>
      <c r="O61" s="34"/>
      <c r="P61" s="34"/>
    </row>
    <row r="62" spans="6:16" ht="13.5">
      <c r="F62" s="34"/>
      <c r="G62" s="34"/>
      <c r="H62" s="34"/>
      <c r="I62" s="34"/>
      <c r="J62" s="34"/>
      <c r="K62" s="34"/>
      <c r="L62" s="34"/>
      <c r="M62" s="34"/>
      <c r="N62" s="34"/>
      <c r="O62" s="34"/>
      <c r="P62" s="34"/>
    </row>
    <row r="63" spans="6:16" ht="13.5">
      <c r="F63" s="34"/>
      <c r="G63" s="34"/>
      <c r="H63" s="34"/>
      <c r="I63" s="34"/>
      <c r="J63" s="34"/>
      <c r="K63" s="34"/>
      <c r="L63" s="34"/>
      <c r="M63" s="34"/>
      <c r="N63" s="34"/>
      <c r="O63" s="34"/>
      <c r="P63" s="34"/>
    </row>
    <row r="64" spans="6:16" ht="13.5">
      <c r="F64" s="34"/>
      <c r="G64" s="34"/>
      <c r="H64" s="34"/>
      <c r="I64" s="34"/>
      <c r="J64" s="34"/>
      <c r="K64" s="34"/>
      <c r="L64" s="34"/>
      <c r="M64" s="34"/>
      <c r="N64" s="34"/>
      <c r="O64" s="34"/>
      <c r="P64" s="34"/>
    </row>
    <row r="65" spans="6:16" ht="13.5">
      <c r="F65" s="34"/>
      <c r="G65" s="34"/>
      <c r="H65" s="34"/>
      <c r="I65" s="34"/>
      <c r="J65" s="34"/>
      <c r="K65" s="34"/>
      <c r="L65" s="34"/>
      <c r="M65" s="34"/>
      <c r="N65" s="34"/>
      <c r="O65" s="34"/>
      <c r="P65" s="34"/>
    </row>
    <row r="66" spans="6:16" ht="13.5">
      <c r="F66" s="34"/>
      <c r="G66" s="34"/>
      <c r="H66" s="34"/>
      <c r="I66" s="34"/>
      <c r="J66" s="34"/>
      <c r="K66" s="34"/>
      <c r="L66" s="34"/>
      <c r="M66" s="34"/>
      <c r="N66" s="34"/>
      <c r="O66" s="34"/>
      <c r="P66" s="34"/>
    </row>
    <row r="67" spans="6:16" ht="13.5">
      <c r="F67" s="34"/>
      <c r="G67" s="34"/>
      <c r="H67" s="34"/>
      <c r="I67" s="34"/>
      <c r="J67" s="34"/>
      <c r="K67" s="34"/>
      <c r="L67" s="34"/>
      <c r="M67" s="34"/>
      <c r="N67" s="34"/>
      <c r="O67" s="34"/>
      <c r="P67" s="34"/>
    </row>
    <row r="68" spans="6:16" ht="13.5">
      <c r="F68" s="34"/>
      <c r="G68" s="34"/>
      <c r="H68" s="34"/>
      <c r="I68" s="34"/>
      <c r="J68" s="34"/>
      <c r="K68" s="34"/>
      <c r="L68" s="34"/>
      <c r="M68" s="34"/>
      <c r="N68" s="34"/>
      <c r="O68" s="34"/>
      <c r="P68" s="34"/>
    </row>
    <row r="69" spans="6:16" ht="13.5">
      <c r="F69" s="34"/>
      <c r="G69" s="34"/>
      <c r="H69" s="34"/>
      <c r="I69" s="34"/>
      <c r="J69" s="34"/>
      <c r="K69" s="34"/>
      <c r="L69" s="34"/>
      <c r="M69" s="34"/>
      <c r="N69" s="34"/>
      <c r="O69" s="34"/>
      <c r="P69" s="34"/>
    </row>
    <row r="70" spans="6:16" ht="13.5">
      <c r="F70" s="34"/>
      <c r="G70" s="34"/>
      <c r="H70" s="34"/>
      <c r="I70" s="34"/>
      <c r="J70" s="34"/>
      <c r="K70" s="34"/>
      <c r="L70" s="34"/>
      <c r="M70" s="34"/>
      <c r="N70" s="34"/>
      <c r="O70" s="34"/>
      <c r="P70" s="34"/>
    </row>
    <row r="71" spans="6:16" ht="13.5">
      <c r="F71" s="34"/>
      <c r="G71" s="34"/>
      <c r="H71" s="34"/>
      <c r="I71" s="34"/>
      <c r="J71" s="34"/>
      <c r="K71" s="34"/>
      <c r="L71" s="34"/>
      <c r="M71" s="34"/>
      <c r="N71" s="34"/>
      <c r="O71" s="34"/>
      <c r="P71" s="34"/>
    </row>
    <row r="72" spans="6:16" ht="13.5">
      <c r="F72" s="34"/>
      <c r="G72" s="34"/>
      <c r="H72" s="34"/>
      <c r="I72" s="34"/>
      <c r="J72" s="34"/>
      <c r="K72" s="34"/>
      <c r="L72" s="34"/>
      <c r="M72" s="34"/>
      <c r="N72" s="34"/>
      <c r="O72" s="34"/>
      <c r="P72" s="34"/>
    </row>
    <row r="73" spans="6:16" ht="13.5">
      <c r="F73" s="34"/>
      <c r="G73" s="34"/>
      <c r="H73" s="34"/>
      <c r="I73" s="34"/>
      <c r="J73" s="34"/>
      <c r="K73" s="34"/>
      <c r="L73" s="34"/>
      <c r="M73" s="34"/>
      <c r="N73" s="34"/>
      <c r="O73" s="34"/>
      <c r="P73" s="34"/>
    </row>
    <row r="74" spans="6:16" ht="13.5">
      <c r="F74" s="34"/>
      <c r="G74" s="34"/>
      <c r="H74" s="34"/>
      <c r="I74" s="34"/>
      <c r="J74" s="34"/>
      <c r="K74" s="34"/>
      <c r="L74" s="34"/>
      <c r="M74" s="34"/>
      <c r="N74" s="34"/>
      <c r="O74" s="34"/>
      <c r="P74" s="34"/>
    </row>
    <row r="75" spans="6:16" ht="13.5">
      <c r="F75" s="34"/>
      <c r="G75" s="34"/>
      <c r="H75" s="34"/>
      <c r="I75" s="34"/>
      <c r="J75" s="34"/>
      <c r="K75" s="34"/>
      <c r="L75" s="34"/>
      <c r="M75" s="34"/>
      <c r="N75" s="34"/>
      <c r="O75" s="34"/>
      <c r="P75" s="34"/>
    </row>
    <row r="76" spans="6:16" ht="13.5">
      <c r="F76" s="34"/>
      <c r="G76" s="34"/>
      <c r="H76" s="34"/>
      <c r="I76" s="34"/>
      <c r="J76" s="34"/>
      <c r="K76" s="34"/>
      <c r="L76" s="34"/>
      <c r="M76" s="34"/>
      <c r="N76" s="34"/>
      <c r="O76" s="34"/>
      <c r="P76" s="34"/>
    </row>
    <row r="77" spans="6:16" ht="13.5">
      <c r="F77" s="34"/>
      <c r="G77" s="34"/>
      <c r="H77" s="34"/>
      <c r="I77" s="34"/>
      <c r="J77" s="34"/>
      <c r="K77" s="34"/>
      <c r="L77" s="34"/>
      <c r="M77" s="34"/>
      <c r="N77" s="34"/>
      <c r="O77" s="34"/>
      <c r="P77" s="34"/>
    </row>
    <row r="78" spans="6:16" ht="13.5">
      <c r="F78" s="34"/>
      <c r="G78" s="34"/>
      <c r="H78" s="34"/>
      <c r="I78" s="34"/>
      <c r="J78" s="34"/>
      <c r="K78" s="34"/>
      <c r="L78" s="34"/>
      <c r="M78" s="34"/>
      <c r="N78" s="34"/>
      <c r="O78" s="34"/>
      <c r="P78" s="34"/>
    </row>
    <row r="79" spans="6:16" ht="13.5">
      <c r="F79" s="34"/>
      <c r="G79" s="34"/>
      <c r="H79" s="34"/>
      <c r="I79" s="34"/>
      <c r="J79" s="34"/>
      <c r="K79" s="34"/>
      <c r="L79" s="34"/>
      <c r="M79" s="34"/>
      <c r="N79" s="34"/>
      <c r="O79" s="34"/>
      <c r="P79" s="34"/>
    </row>
    <row r="80" spans="6:16" ht="13.5">
      <c r="F80" s="34"/>
      <c r="G80" s="34"/>
      <c r="H80" s="34"/>
      <c r="I80" s="34"/>
      <c r="J80" s="34"/>
      <c r="K80" s="34"/>
      <c r="L80" s="34"/>
      <c r="M80" s="34"/>
      <c r="N80" s="34"/>
      <c r="O80" s="34"/>
      <c r="P80" s="34"/>
    </row>
    <row r="81" spans="6:16" ht="13.5">
      <c r="F81" s="34"/>
      <c r="G81" s="34"/>
      <c r="H81" s="34"/>
      <c r="I81" s="34"/>
      <c r="J81" s="34"/>
      <c r="K81" s="34"/>
      <c r="L81" s="34"/>
      <c r="M81" s="34"/>
      <c r="N81" s="34"/>
      <c r="O81" s="34"/>
      <c r="P81" s="34"/>
    </row>
    <row r="82" spans="6:16" ht="13.5">
      <c r="F82" s="34"/>
      <c r="G82" s="34"/>
      <c r="H82" s="34"/>
      <c r="I82" s="34"/>
      <c r="J82" s="34"/>
      <c r="K82" s="34"/>
      <c r="L82" s="34"/>
      <c r="M82" s="34"/>
      <c r="N82" s="34"/>
      <c r="O82" s="34"/>
      <c r="P82" s="34"/>
    </row>
    <row r="83" spans="6:16" ht="13.5">
      <c r="F83" s="34"/>
      <c r="G83" s="34"/>
      <c r="H83" s="34"/>
      <c r="I83" s="34"/>
      <c r="J83" s="34"/>
      <c r="K83" s="34"/>
      <c r="L83" s="34"/>
      <c r="M83" s="34"/>
      <c r="N83" s="34"/>
      <c r="O83" s="34"/>
      <c r="P83" s="34"/>
    </row>
    <row r="84" spans="6:16" ht="13.5">
      <c r="F84" s="34"/>
      <c r="G84" s="34"/>
      <c r="H84" s="34"/>
      <c r="I84" s="34"/>
      <c r="J84" s="34"/>
      <c r="K84" s="34"/>
      <c r="L84" s="34"/>
      <c r="M84" s="34"/>
      <c r="N84" s="34"/>
      <c r="O84" s="34"/>
      <c r="P84" s="34"/>
    </row>
    <row r="85" spans="6:16" ht="13.5">
      <c r="F85" s="34"/>
      <c r="G85" s="34"/>
      <c r="H85" s="34"/>
      <c r="I85" s="34"/>
      <c r="J85" s="34"/>
      <c r="K85" s="34"/>
      <c r="L85" s="34"/>
      <c r="M85" s="34"/>
      <c r="N85" s="34"/>
      <c r="O85" s="34"/>
      <c r="P85" s="34"/>
    </row>
    <row r="86" spans="6:16" ht="13.5">
      <c r="F86" s="34"/>
      <c r="G86" s="34"/>
      <c r="H86" s="34"/>
      <c r="I86" s="34"/>
      <c r="J86" s="34"/>
      <c r="K86" s="34"/>
      <c r="L86" s="34"/>
      <c r="M86" s="34"/>
      <c r="N86" s="34"/>
      <c r="O86" s="34"/>
      <c r="P86" s="34"/>
    </row>
    <row r="87" spans="6:16" ht="13.5">
      <c r="F87" s="34"/>
      <c r="G87" s="34"/>
      <c r="H87" s="34"/>
      <c r="I87" s="34"/>
      <c r="J87" s="34"/>
      <c r="K87" s="34"/>
      <c r="L87" s="34"/>
      <c r="M87" s="34"/>
      <c r="N87" s="34"/>
      <c r="O87" s="34"/>
      <c r="P87" s="34"/>
    </row>
    <row r="88" spans="6:16" ht="13.5">
      <c r="F88" s="34"/>
      <c r="G88" s="34"/>
      <c r="H88" s="34"/>
      <c r="I88" s="34"/>
      <c r="J88" s="34"/>
      <c r="K88" s="34"/>
      <c r="L88" s="34"/>
      <c r="M88" s="34"/>
      <c r="N88" s="34"/>
      <c r="O88" s="34"/>
      <c r="P88" s="34"/>
    </row>
    <row r="89" spans="6:16" ht="13.5">
      <c r="F89" s="34"/>
      <c r="G89" s="34"/>
      <c r="H89" s="34"/>
      <c r="I89" s="34"/>
      <c r="J89" s="34"/>
      <c r="K89" s="34"/>
      <c r="L89" s="34"/>
      <c r="M89" s="34"/>
      <c r="N89" s="34"/>
      <c r="O89" s="34"/>
      <c r="P89" s="34"/>
    </row>
    <row r="90" spans="6:16" ht="13.5">
      <c r="F90" s="34"/>
      <c r="G90" s="34"/>
      <c r="H90" s="34"/>
      <c r="I90" s="34"/>
      <c r="J90" s="34"/>
      <c r="K90" s="34"/>
      <c r="L90" s="34"/>
      <c r="M90" s="34"/>
      <c r="N90" s="34"/>
      <c r="O90" s="34"/>
      <c r="P90" s="34"/>
    </row>
    <row r="91" spans="6:16" ht="13.5">
      <c r="F91" s="34"/>
      <c r="G91" s="34"/>
      <c r="H91" s="34"/>
      <c r="I91" s="34"/>
      <c r="J91" s="34"/>
      <c r="K91" s="34"/>
      <c r="L91" s="34"/>
      <c r="M91" s="34"/>
      <c r="N91" s="34"/>
      <c r="O91" s="34"/>
      <c r="P91" s="34"/>
    </row>
    <row r="92" spans="6:16" ht="13.5">
      <c r="F92" s="34"/>
      <c r="G92" s="34"/>
      <c r="H92" s="34"/>
      <c r="I92" s="34"/>
      <c r="J92" s="34"/>
      <c r="K92" s="34"/>
      <c r="L92" s="34"/>
      <c r="M92" s="34"/>
      <c r="N92" s="34"/>
      <c r="O92" s="34"/>
      <c r="P92" s="34"/>
    </row>
    <row r="93" spans="6:16" ht="13.5">
      <c r="F93" s="34"/>
      <c r="G93" s="34"/>
      <c r="H93" s="34"/>
      <c r="I93" s="34"/>
      <c r="J93" s="34"/>
      <c r="K93" s="34"/>
      <c r="L93" s="34"/>
      <c r="M93" s="34"/>
      <c r="N93" s="34"/>
      <c r="O93" s="34"/>
      <c r="P93" s="34"/>
    </row>
    <row r="94" spans="6:16" ht="13.5">
      <c r="F94" s="34"/>
      <c r="G94" s="34"/>
      <c r="H94" s="34"/>
      <c r="I94" s="34"/>
      <c r="J94" s="34"/>
      <c r="K94" s="34"/>
      <c r="L94" s="34"/>
      <c r="M94" s="34"/>
      <c r="N94" s="34"/>
      <c r="O94" s="34"/>
      <c r="P94" s="34"/>
    </row>
    <row r="95" spans="6:16" ht="13.5">
      <c r="F95" s="34"/>
      <c r="G95" s="34"/>
      <c r="H95" s="34"/>
      <c r="I95" s="34"/>
      <c r="J95" s="34"/>
      <c r="K95" s="34"/>
      <c r="L95" s="34"/>
      <c r="M95" s="34"/>
      <c r="N95" s="34"/>
      <c r="O95" s="34"/>
      <c r="P95" s="34"/>
    </row>
    <row r="96" spans="6:16" ht="13.5">
      <c r="F96" s="34"/>
      <c r="G96" s="34"/>
      <c r="H96" s="34"/>
      <c r="I96" s="34"/>
      <c r="J96" s="34"/>
      <c r="K96" s="34"/>
      <c r="L96" s="34"/>
      <c r="M96" s="34"/>
      <c r="N96" s="34"/>
      <c r="O96" s="34"/>
      <c r="P96" s="34"/>
    </row>
    <row r="97" spans="6:16" ht="13.5">
      <c r="F97" s="34"/>
      <c r="G97" s="34"/>
      <c r="H97" s="34"/>
      <c r="I97" s="34"/>
      <c r="J97" s="34"/>
      <c r="K97" s="34"/>
      <c r="L97" s="34"/>
      <c r="M97" s="34"/>
      <c r="N97" s="34"/>
      <c r="O97" s="34"/>
      <c r="P97" s="34"/>
    </row>
    <row r="98" spans="6:16" ht="13.5">
      <c r="F98" s="34"/>
      <c r="G98" s="34"/>
      <c r="H98" s="34"/>
      <c r="I98" s="34"/>
      <c r="J98" s="34"/>
      <c r="K98" s="34"/>
      <c r="L98" s="34"/>
      <c r="M98" s="34"/>
      <c r="N98" s="34"/>
      <c r="O98" s="34"/>
      <c r="P98" s="34"/>
    </row>
    <row r="99" spans="6:16" ht="13.5">
      <c r="F99" s="34"/>
      <c r="G99" s="34"/>
      <c r="H99" s="34"/>
      <c r="I99" s="34"/>
      <c r="J99" s="34"/>
      <c r="K99" s="34"/>
      <c r="L99" s="34"/>
      <c r="M99" s="34"/>
      <c r="N99" s="34"/>
      <c r="O99" s="34"/>
      <c r="P99" s="34"/>
    </row>
    <row r="100" spans="6:16" ht="13.5">
      <c r="F100" s="34"/>
      <c r="G100" s="34"/>
      <c r="H100" s="34"/>
      <c r="I100" s="34"/>
      <c r="J100" s="34"/>
      <c r="K100" s="34"/>
      <c r="L100" s="34"/>
      <c r="M100" s="34"/>
      <c r="N100" s="34"/>
      <c r="O100" s="34"/>
      <c r="P100" s="34"/>
    </row>
    <row r="101" spans="6:16" ht="13.5">
      <c r="F101" s="34"/>
      <c r="G101" s="34"/>
      <c r="H101" s="34"/>
      <c r="I101" s="34"/>
      <c r="J101" s="34"/>
      <c r="K101" s="34"/>
      <c r="L101" s="34"/>
      <c r="M101" s="34"/>
      <c r="N101" s="34"/>
      <c r="O101" s="34"/>
      <c r="P101" s="34"/>
    </row>
    <row r="102" spans="6:16" ht="13.5">
      <c r="F102" s="34"/>
      <c r="G102" s="34"/>
      <c r="H102" s="34"/>
      <c r="I102" s="34"/>
      <c r="J102" s="34"/>
      <c r="K102" s="34"/>
      <c r="L102" s="34"/>
      <c r="M102" s="34"/>
      <c r="N102" s="34"/>
      <c r="O102" s="34"/>
      <c r="P102" s="34"/>
    </row>
    <row r="103" spans="6:16" ht="13.5">
      <c r="F103" s="34"/>
      <c r="G103" s="34"/>
      <c r="H103" s="34"/>
      <c r="I103" s="34"/>
      <c r="J103" s="34"/>
      <c r="K103" s="34"/>
      <c r="L103" s="34"/>
      <c r="M103" s="34"/>
      <c r="N103" s="34"/>
      <c r="O103" s="34"/>
      <c r="P103" s="34"/>
    </row>
    <row r="104" spans="6:16" ht="13.5">
      <c r="F104" s="34"/>
      <c r="G104" s="34"/>
      <c r="H104" s="34"/>
      <c r="I104" s="34"/>
      <c r="J104" s="34"/>
      <c r="K104" s="34"/>
      <c r="L104" s="34"/>
      <c r="M104" s="34"/>
      <c r="N104" s="34"/>
      <c r="O104" s="34"/>
      <c r="P104" s="34"/>
    </row>
  </sheetData>
  <sheetProtection/>
  <mergeCells count="15">
    <mergeCell ref="A3:A5"/>
    <mergeCell ref="E4:E5"/>
    <mergeCell ref="C4:D4"/>
    <mergeCell ref="B2:S2"/>
    <mergeCell ref="F4:H4"/>
    <mergeCell ref="R3:S4"/>
    <mergeCell ref="L4:N4"/>
    <mergeCell ref="O4:Q4"/>
    <mergeCell ref="L3:Q3"/>
    <mergeCell ref="B1:I1"/>
    <mergeCell ref="B50:K50"/>
    <mergeCell ref="B3:B5"/>
    <mergeCell ref="C3:E3"/>
    <mergeCell ref="F3:K3"/>
    <mergeCell ref="I4:K4"/>
  </mergeCells>
  <printOptions/>
  <pageMargins left="0.3937007874015748" right="0.1968503937007874" top="0.7480314960629921" bottom="0.4330708661417323" header="0.5118110236220472" footer="0.2362204724409449"/>
  <pageSetup horizontalDpi="300" verticalDpi="300" orientation="portrait" paperSize="9" scale="70"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1">
      <pane xSplit="1" ySplit="4" topLeftCell="I35" activePane="bottomRight" state="frozen"/>
      <selection pane="topLeft" activeCell="A1" sqref="A1"/>
      <selection pane="topRight" activeCell="C1" sqref="C1"/>
      <selection pane="bottomLeft" activeCell="A6" sqref="A6"/>
      <selection pane="bottomRight" activeCell="A36" sqref="A36"/>
    </sheetView>
  </sheetViews>
  <sheetFormatPr defaultColWidth="9.00390625" defaultRowHeight="13.5"/>
  <cols>
    <col min="1" max="1" width="13.50390625" style="1" customWidth="1"/>
    <col min="2" max="2" width="3.75390625" style="1" customWidth="1"/>
    <col min="3" max="7" width="3.625" style="1" customWidth="1"/>
    <col min="8" max="8" width="42.00390625" style="1" customWidth="1"/>
    <col min="9" max="9" width="29.00390625" style="1" customWidth="1"/>
    <col min="10" max="10" width="19.375" style="1" customWidth="1"/>
    <col min="11" max="11" width="10.125" style="0" customWidth="1"/>
    <col min="12" max="12" width="11.50390625" style="0" customWidth="1"/>
    <col min="13" max="13" width="8.50390625" style="0" customWidth="1"/>
    <col min="14" max="14" width="12.625" style="0" customWidth="1"/>
  </cols>
  <sheetData>
    <row r="1" spans="1:14" ht="21">
      <c r="A1" s="158" t="s">
        <v>442</v>
      </c>
      <c r="B1" s="6"/>
      <c r="C1" s="6"/>
      <c r="D1" s="6"/>
      <c r="E1" s="6"/>
      <c r="F1" s="6"/>
      <c r="G1" s="6"/>
      <c r="H1" s="6"/>
      <c r="I1" s="6"/>
      <c r="J1" s="6"/>
      <c r="K1" s="11"/>
      <c r="L1" s="11"/>
      <c r="M1" s="11"/>
      <c r="N1" s="11"/>
    </row>
    <row r="2" spans="1:13" ht="15" thickBot="1">
      <c r="A2" s="14"/>
      <c r="B2" s="14"/>
      <c r="C2" s="14"/>
      <c r="D2" s="14"/>
      <c r="E2" s="14"/>
      <c r="F2" s="14"/>
      <c r="G2" s="14"/>
      <c r="H2" s="21" t="s">
        <v>125</v>
      </c>
      <c r="I2" s="14"/>
      <c r="J2" s="69" t="s">
        <v>207</v>
      </c>
      <c r="K2" s="75"/>
      <c r="L2" s="75"/>
      <c r="M2" s="75"/>
    </row>
    <row r="3" spans="1:15" ht="17.25" customHeight="1">
      <c r="A3" s="76"/>
      <c r="B3" s="648" t="s">
        <v>265</v>
      </c>
      <c r="C3" s="645" t="s">
        <v>272</v>
      </c>
      <c r="D3" s="646"/>
      <c r="E3" s="646"/>
      <c r="F3" s="646"/>
      <c r="G3" s="646"/>
      <c r="H3" s="646"/>
      <c r="I3" s="646"/>
      <c r="J3" s="647"/>
      <c r="K3" s="651" t="s">
        <v>428</v>
      </c>
      <c r="L3" s="652"/>
      <c r="M3" s="652"/>
      <c r="N3" s="652"/>
      <c r="O3" s="653"/>
    </row>
    <row r="4" spans="1:15" ht="38.25" customHeight="1" thickBot="1">
      <c r="A4" s="78"/>
      <c r="B4" s="649"/>
      <c r="C4" s="79" t="s">
        <v>266</v>
      </c>
      <c r="D4" s="79" t="s">
        <v>267</v>
      </c>
      <c r="E4" s="80" t="s">
        <v>268</v>
      </c>
      <c r="F4" s="79" t="s">
        <v>269</v>
      </c>
      <c r="G4" s="79" t="s">
        <v>270</v>
      </c>
      <c r="H4" s="79" t="s">
        <v>271</v>
      </c>
      <c r="I4" s="79" t="s">
        <v>276</v>
      </c>
      <c r="J4" s="79" t="s">
        <v>277</v>
      </c>
      <c r="K4" s="81" t="s">
        <v>273</v>
      </c>
      <c r="L4" s="81" t="s">
        <v>278</v>
      </c>
      <c r="M4" s="81" t="s">
        <v>279</v>
      </c>
      <c r="N4" s="81" t="s">
        <v>274</v>
      </c>
      <c r="O4" s="143" t="s">
        <v>86</v>
      </c>
    </row>
    <row r="5" spans="1:15" s="7" customFormat="1" ht="47.25" customHeight="1">
      <c r="A5" s="375" t="s">
        <v>244</v>
      </c>
      <c r="B5" s="376" t="s">
        <v>275</v>
      </c>
      <c r="C5" s="377" t="s">
        <v>145</v>
      </c>
      <c r="D5" s="377" t="s">
        <v>145</v>
      </c>
      <c r="E5" s="377" t="s">
        <v>145</v>
      </c>
      <c r="F5" s="377"/>
      <c r="G5" s="377"/>
      <c r="H5" s="378" t="s">
        <v>412</v>
      </c>
      <c r="I5" s="378" t="s">
        <v>88</v>
      </c>
      <c r="J5" s="378" t="s">
        <v>413</v>
      </c>
      <c r="K5" s="58">
        <v>98005</v>
      </c>
      <c r="L5" s="58">
        <f>'保険証発行状況'!O7</f>
        <v>488037</v>
      </c>
      <c r="M5" s="59">
        <f aca="true" t="shared" si="0" ref="M5:M48">K5/L5</f>
        <v>0.2008146923286554</v>
      </c>
      <c r="N5" s="58">
        <v>4360913009</v>
      </c>
      <c r="O5" s="84">
        <f aca="true" t="shared" si="1" ref="O5:O48">N5/K5</f>
        <v>44496.8420896893</v>
      </c>
    </row>
    <row r="6" spans="1:15" s="7" customFormat="1" ht="47.25" customHeight="1">
      <c r="A6" s="77" t="s">
        <v>177</v>
      </c>
      <c r="B6" s="54" t="s">
        <v>275</v>
      </c>
      <c r="C6" s="55" t="s">
        <v>145</v>
      </c>
      <c r="D6" s="55" t="s">
        <v>145</v>
      </c>
      <c r="E6" s="55" t="s">
        <v>145</v>
      </c>
      <c r="F6" s="55" t="s">
        <v>145</v>
      </c>
      <c r="G6" s="55"/>
      <c r="H6" s="405"/>
      <c r="I6" s="56" t="s">
        <v>354</v>
      </c>
      <c r="J6" s="56" t="s">
        <v>385</v>
      </c>
      <c r="K6" s="57">
        <v>9462</v>
      </c>
      <c r="L6" s="58">
        <f>'保険証発行状況'!O8</f>
        <v>63743</v>
      </c>
      <c r="M6" s="59">
        <f t="shared" si="0"/>
        <v>0.14843982868707153</v>
      </c>
      <c r="N6" s="57">
        <v>426175928</v>
      </c>
      <c r="O6" s="84">
        <f t="shared" si="1"/>
        <v>45040.787148594376</v>
      </c>
    </row>
    <row r="7" spans="1:15" s="7" customFormat="1" ht="98.25" customHeight="1">
      <c r="A7" s="77" t="s">
        <v>178</v>
      </c>
      <c r="B7" s="54" t="s">
        <v>275</v>
      </c>
      <c r="C7" s="55" t="s">
        <v>145</v>
      </c>
      <c r="D7" s="55" t="s">
        <v>145</v>
      </c>
      <c r="E7" s="55" t="s">
        <v>145</v>
      </c>
      <c r="F7" s="55"/>
      <c r="G7" s="55"/>
      <c r="H7" s="336" t="s">
        <v>2</v>
      </c>
      <c r="I7" s="56" t="s">
        <v>87</v>
      </c>
      <c r="J7" s="56" t="s">
        <v>157</v>
      </c>
      <c r="K7" s="58">
        <v>1150</v>
      </c>
      <c r="L7" s="58">
        <f>'保険証発行状況'!O9</f>
        <v>15782</v>
      </c>
      <c r="M7" s="59">
        <f t="shared" si="0"/>
        <v>0.07286782410340895</v>
      </c>
      <c r="N7" s="57">
        <v>109682060</v>
      </c>
      <c r="O7" s="84">
        <f t="shared" si="1"/>
        <v>95375.70434782609</v>
      </c>
    </row>
    <row r="8" spans="1:15" s="7" customFormat="1" ht="20.25" customHeight="1">
      <c r="A8" s="77" t="s">
        <v>164</v>
      </c>
      <c r="B8" s="54" t="s">
        <v>275</v>
      </c>
      <c r="C8" s="55" t="s">
        <v>145</v>
      </c>
      <c r="D8" s="55" t="s">
        <v>145</v>
      </c>
      <c r="E8" s="55" t="s">
        <v>145</v>
      </c>
      <c r="F8" s="55"/>
      <c r="G8" s="55"/>
      <c r="H8" s="56"/>
      <c r="I8" s="56" t="s">
        <v>88</v>
      </c>
      <c r="J8" s="56" t="s">
        <v>88</v>
      </c>
      <c r="K8" s="57">
        <v>0</v>
      </c>
      <c r="L8" s="58">
        <f>'保険証発行状況'!O10</f>
        <v>3480</v>
      </c>
      <c r="M8" s="59">
        <f t="shared" si="0"/>
        <v>0</v>
      </c>
      <c r="N8" s="57">
        <v>0</v>
      </c>
      <c r="O8" s="84"/>
    </row>
    <row r="9" spans="1:15" s="7" customFormat="1" ht="41.25" customHeight="1">
      <c r="A9" s="77" t="s">
        <v>166</v>
      </c>
      <c r="B9" s="54" t="s">
        <v>275</v>
      </c>
      <c r="C9" s="55" t="s">
        <v>145</v>
      </c>
      <c r="D9" s="55"/>
      <c r="E9" s="55"/>
      <c r="F9" s="55"/>
      <c r="G9" s="55"/>
      <c r="H9" s="56" t="s">
        <v>93</v>
      </c>
      <c r="I9" s="56" t="s">
        <v>93</v>
      </c>
      <c r="J9" s="56" t="s">
        <v>446</v>
      </c>
      <c r="K9" s="57">
        <v>5</v>
      </c>
      <c r="L9" s="58">
        <f>'保険証発行状況'!O11</f>
        <v>1977</v>
      </c>
      <c r="M9" s="59">
        <f t="shared" si="0"/>
        <v>0.0025290844714213456</v>
      </c>
      <c r="N9" s="57">
        <v>101500</v>
      </c>
      <c r="O9" s="84">
        <f t="shared" si="1"/>
        <v>20300</v>
      </c>
    </row>
    <row r="10" spans="1:15" s="7" customFormat="1" ht="30" customHeight="1">
      <c r="A10" s="77" t="s">
        <v>179</v>
      </c>
      <c r="B10" s="54" t="s">
        <v>275</v>
      </c>
      <c r="C10" s="55" t="s">
        <v>145</v>
      </c>
      <c r="D10" s="55" t="s">
        <v>145</v>
      </c>
      <c r="E10" s="55" t="s">
        <v>145</v>
      </c>
      <c r="F10" s="55"/>
      <c r="G10" s="55"/>
      <c r="H10" s="56" t="s">
        <v>155</v>
      </c>
      <c r="I10" s="56"/>
      <c r="J10" s="56" t="s">
        <v>156</v>
      </c>
      <c r="K10" s="57">
        <v>137</v>
      </c>
      <c r="L10" s="58">
        <f>'保険証発行状況'!O12</f>
        <v>20198</v>
      </c>
      <c r="M10" s="59">
        <f t="shared" si="0"/>
        <v>0.006782849787107635</v>
      </c>
      <c r="N10" s="57">
        <v>8018436</v>
      </c>
      <c r="O10" s="84">
        <f t="shared" si="1"/>
        <v>58528.7299270073</v>
      </c>
    </row>
    <row r="11" spans="1:15" s="7" customFormat="1" ht="93.75" customHeight="1">
      <c r="A11" s="77" t="s">
        <v>180</v>
      </c>
      <c r="B11" s="54" t="s">
        <v>275</v>
      </c>
      <c r="C11" s="55" t="s">
        <v>145</v>
      </c>
      <c r="D11" s="55" t="s">
        <v>145</v>
      </c>
      <c r="E11" s="55" t="s">
        <v>145</v>
      </c>
      <c r="F11" s="55"/>
      <c r="G11" s="55"/>
      <c r="H11" s="56" t="s">
        <v>113</v>
      </c>
      <c r="I11" s="56"/>
      <c r="J11" s="56"/>
      <c r="K11" s="57">
        <v>1574</v>
      </c>
      <c r="L11" s="58">
        <f>'保険証発行状況'!O13</f>
        <v>55579</v>
      </c>
      <c r="M11" s="59">
        <f t="shared" si="0"/>
        <v>0.028320048939347597</v>
      </c>
      <c r="N11" s="57">
        <v>116110700</v>
      </c>
      <c r="O11" s="84">
        <f t="shared" si="1"/>
        <v>73767.91613722999</v>
      </c>
    </row>
    <row r="12" spans="1:15" s="7" customFormat="1" ht="29.25" customHeight="1">
      <c r="A12" s="77" t="s">
        <v>167</v>
      </c>
      <c r="B12" s="54" t="s">
        <v>275</v>
      </c>
      <c r="C12" s="55" t="s">
        <v>145</v>
      </c>
      <c r="D12" s="55" t="s">
        <v>145</v>
      </c>
      <c r="E12" s="55" t="s">
        <v>145</v>
      </c>
      <c r="F12" s="55"/>
      <c r="G12" s="55"/>
      <c r="H12" s="56" t="s">
        <v>159</v>
      </c>
      <c r="I12" s="56" t="s">
        <v>407</v>
      </c>
      <c r="J12" s="56"/>
      <c r="K12" s="57">
        <v>12</v>
      </c>
      <c r="L12" s="58">
        <f>'保険証発行状況'!O14</f>
        <v>4157</v>
      </c>
      <c r="M12" s="59">
        <f>K12/L12</f>
        <v>0.0028866971373586723</v>
      </c>
      <c r="N12" s="57">
        <v>671870</v>
      </c>
      <c r="O12" s="84">
        <f t="shared" si="1"/>
        <v>55989.166666666664</v>
      </c>
    </row>
    <row r="13" spans="1:15" s="7" customFormat="1" ht="25.5" customHeight="1">
      <c r="A13" s="77" t="s">
        <v>181</v>
      </c>
      <c r="B13" s="54" t="s">
        <v>275</v>
      </c>
      <c r="C13" s="55" t="s">
        <v>145</v>
      </c>
      <c r="D13" s="55" t="s">
        <v>145</v>
      </c>
      <c r="E13" s="55" t="s">
        <v>145</v>
      </c>
      <c r="F13" s="55"/>
      <c r="G13" s="55"/>
      <c r="H13" s="56" t="s">
        <v>390</v>
      </c>
      <c r="I13" s="56" t="s">
        <v>88</v>
      </c>
      <c r="J13" s="56"/>
      <c r="K13" s="57">
        <v>530</v>
      </c>
      <c r="L13" s="58">
        <f>'保険証発行状況'!O15</f>
        <v>39607</v>
      </c>
      <c r="M13" s="59">
        <f t="shared" si="0"/>
        <v>0.013381472971949403</v>
      </c>
      <c r="N13" s="57">
        <v>39045000</v>
      </c>
      <c r="O13" s="82">
        <f t="shared" si="1"/>
        <v>73669.81132075471</v>
      </c>
    </row>
    <row r="14" spans="1:15" s="7" customFormat="1" ht="174.75" customHeight="1">
      <c r="A14" s="77" t="s">
        <v>182</v>
      </c>
      <c r="B14" s="54" t="s">
        <v>275</v>
      </c>
      <c r="C14" s="55" t="s">
        <v>145</v>
      </c>
      <c r="D14" s="55" t="s">
        <v>145</v>
      </c>
      <c r="E14" s="55"/>
      <c r="F14" s="55"/>
      <c r="G14" s="55"/>
      <c r="H14" s="56" t="s">
        <v>361</v>
      </c>
      <c r="I14" s="56" t="s">
        <v>471</v>
      </c>
      <c r="J14" s="56" t="s">
        <v>362</v>
      </c>
      <c r="K14" s="57">
        <v>3479</v>
      </c>
      <c r="L14" s="58">
        <f>'保険証発行状況'!O16</f>
        <v>50741</v>
      </c>
      <c r="M14" s="59">
        <f t="shared" si="0"/>
        <v>0.06856388325023156</v>
      </c>
      <c r="N14" s="57">
        <v>258617486</v>
      </c>
      <c r="O14" s="84">
        <f t="shared" si="1"/>
        <v>74336.73066973269</v>
      </c>
    </row>
    <row r="15" spans="1:15" s="7" customFormat="1" ht="58.5" customHeight="1">
      <c r="A15" s="77" t="s">
        <v>208</v>
      </c>
      <c r="B15" s="54" t="s">
        <v>275</v>
      </c>
      <c r="C15" s="55" t="s">
        <v>145</v>
      </c>
      <c r="D15" s="55" t="s">
        <v>145</v>
      </c>
      <c r="E15" s="55" t="s">
        <v>145</v>
      </c>
      <c r="F15" s="55"/>
      <c r="G15" s="55"/>
      <c r="H15" s="417" t="s">
        <v>448</v>
      </c>
      <c r="I15" s="56" t="s">
        <v>331</v>
      </c>
      <c r="J15" s="405" t="s">
        <v>449</v>
      </c>
      <c r="K15" s="57">
        <v>534</v>
      </c>
      <c r="L15" s="58">
        <f>'保険証発行状況'!O17</f>
        <v>14632</v>
      </c>
      <c r="M15" s="59">
        <f t="shared" si="0"/>
        <v>0.036495352651722254</v>
      </c>
      <c r="N15" s="57">
        <v>26932647</v>
      </c>
      <c r="O15" s="84">
        <f t="shared" si="1"/>
        <v>50435.668539325845</v>
      </c>
    </row>
    <row r="16" spans="1:15" s="7" customFormat="1" ht="24" customHeight="1">
      <c r="A16" s="77" t="s">
        <v>209</v>
      </c>
      <c r="B16" s="54" t="s">
        <v>275</v>
      </c>
      <c r="C16" s="55" t="s">
        <v>145</v>
      </c>
      <c r="D16" s="55" t="s">
        <v>145</v>
      </c>
      <c r="E16" s="55" t="s">
        <v>145</v>
      </c>
      <c r="F16" s="55" t="s">
        <v>199</v>
      </c>
      <c r="G16" s="55"/>
      <c r="H16" s="56" t="s">
        <v>312</v>
      </c>
      <c r="I16" s="56" t="s">
        <v>115</v>
      </c>
      <c r="J16" s="56" t="s">
        <v>389</v>
      </c>
      <c r="K16" s="57"/>
      <c r="L16" s="58">
        <f>'保険証発行状況'!O18</f>
        <v>27333</v>
      </c>
      <c r="M16" s="59">
        <f t="shared" si="0"/>
        <v>0</v>
      </c>
      <c r="N16" s="57"/>
      <c r="O16" s="84"/>
    </row>
    <row r="17" spans="1:15" s="7" customFormat="1" ht="46.5" customHeight="1">
      <c r="A17" s="77" t="s">
        <v>210</v>
      </c>
      <c r="B17" s="54" t="s">
        <v>275</v>
      </c>
      <c r="C17" s="55" t="s">
        <v>145</v>
      </c>
      <c r="D17" s="55" t="s">
        <v>145</v>
      </c>
      <c r="E17" s="55" t="s">
        <v>145</v>
      </c>
      <c r="F17" s="55"/>
      <c r="G17" s="55"/>
      <c r="H17" s="56" t="s">
        <v>457</v>
      </c>
      <c r="I17" s="56" t="s">
        <v>458</v>
      </c>
      <c r="J17" s="56" t="s">
        <v>459</v>
      </c>
      <c r="K17" s="57">
        <v>3678</v>
      </c>
      <c r="L17" s="58">
        <f>'保険証発行状況'!O19</f>
        <v>25864</v>
      </c>
      <c r="M17" s="59">
        <f t="shared" si="0"/>
        <v>0.14220538199814414</v>
      </c>
      <c r="N17" s="57">
        <v>312075060</v>
      </c>
      <c r="O17" s="84">
        <f t="shared" si="1"/>
        <v>84849.11908646004</v>
      </c>
    </row>
    <row r="18" spans="1:15" s="7" customFormat="1" ht="60.75" customHeight="1">
      <c r="A18" s="77" t="s">
        <v>211</v>
      </c>
      <c r="B18" s="54" t="s">
        <v>275</v>
      </c>
      <c r="C18" s="55" t="s">
        <v>145</v>
      </c>
      <c r="D18" s="55"/>
      <c r="E18" s="55"/>
      <c r="F18" s="55"/>
      <c r="G18" s="55"/>
      <c r="H18" s="56" t="s">
        <v>142</v>
      </c>
      <c r="I18" s="56" t="s">
        <v>143</v>
      </c>
      <c r="J18" s="56"/>
      <c r="K18" s="57">
        <v>1457</v>
      </c>
      <c r="L18" s="58">
        <f>'保険証発行状況'!O20</f>
        <v>22547</v>
      </c>
      <c r="M18" s="59">
        <f>K18/L18</f>
        <v>0.06462057036412827</v>
      </c>
      <c r="N18" s="57">
        <v>80454400</v>
      </c>
      <c r="O18" s="84">
        <f t="shared" si="1"/>
        <v>55219.21757035003</v>
      </c>
    </row>
    <row r="19" spans="1:15" s="7" customFormat="1" ht="63.75" customHeight="1">
      <c r="A19" s="302" t="s">
        <v>104</v>
      </c>
      <c r="B19" s="54" t="s">
        <v>275</v>
      </c>
      <c r="C19" s="55" t="s">
        <v>145</v>
      </c>
      <c r="D19" s="55" t="s">
        <v>145</v>
      </c>
      <c r="E19" s="55" t="s">
        <v>48</v>
      </c>
      <c r="F19" s="55" t="s">
        <v>145</v>
      </c>
      <c r="G19" s="55" t="s">
        <v>145</v>
      </c>
      <c r="H19" s="56" t="s">
        <v>49</v>
      </c>
      <c r="I19" s="56" t="s">
        <v>3</v>
      </c>
      <c r="J19" s="56" t="s">
        <v>50</v>
      </c>
      <c r="K19" s="57">
        <v>754</v>
      </c>
      <c r="L19" s="58">
        <f>'保険証発行状況'!O21</f>
        <v>9105</v>
      </c>
      <c r="M19" s="59">
        <f t="shared" si="0"/>
        <v>0.0828116419549698</v>
      </c>
      <c r="N19" s="57">
        <v>54799170</v>
      </c>
      <c r="O19" s="84">
        <f t="shared" si="1"/>
        <v>72677.94429708223</v>
      </c>
    </row>
    <row r="20" spans="1:15" s="28" customFormat="1" ht="27" customHeight="1">
      <c r="A20" s="77" t="s">
        <v>212</v>
      </c>
      <c r="B20" s="54" t="s">
        <v>275</v>
      </c>
      <c r="C20" s="55" t="s">
        <v>145</v>
      </c>
      <c r="D20" s="55" t="s">
        <v>145</v>
      </c>
      <c r="E20" s="55" t="s">
        <v>145</v>
      </c>
      <c r="F20" s="55"/>
      <c r="G20" s="55" t="s">
        <v>145</v>
      </c>
      <c r="H20" s="417" t="s">
        <v>312</v>
      </c>
      <c r="I20" s="56" t="s">
        <v>88</v>
      </c>
      <c r="J20" s="56" t="s">
        <v>445</v>
      </c>
      <c r="K20" s="57"/>
      <c r="L20" s="58">
        <f>'保険証発行状況'!O22</f>
        <v>41937</v>
      </c>
      <c r="M20" s="59"/>
      <c r="N20" s="57"/>
      <c r="O20" s="84"/>
    </row>
    <row r="21" spans="1:15" s="7" customFormat="1" ht="217.5" customHeight="1">
      <c r="A21" s="77" t="s">
        <v>213</v>
      </c>
      <c r="B21" s="54" t="s">
        <v>275</v>
      </c>
      <c r="C21" s="55" t="s">
        <v>145</v>
      </c>
      <c r="D21" s="55" t="s">
        <v>145</v>
      </c>
      <c r="E21" s="55" t="s">
        <v>145</v>
      </c>
      <c r="F21" s="55"/>
      <c r="G21" s="55"/>
      <c r="H21" s="56" t="s">
        <v>439</v>
      </c>
      <c r="I21" s="56" t="s">
        <v>471</v>
      </c>
      <c r="J21" s="56" t="s">
        <v>470</v>
      </c>
      <c r="K21" s="57"/>
      <c r="L21" s="58">
        <f>'保険証発行状況'!O23</f>
        <v>61080</v>
      </c>
      <c r="M21" s="59">
        <f t="shared" si="0"/>
        <v>0</v>
      </c>
      <c r="N21" s="57"/>
      <c r="O21" s="84"/>
    </row>
    <row r="22" spans="1:15" s="7" customFormat="1" ht="90" customHeight="1">
      <c r="A22" s="77" t="s">
        <v>214</v>
      </c>
      <c r="B22" s="54" t="s">
        <v>275</v>
      </c>
      <c r="C22" s="55" t="s">
        <v>145</v>
      </c>
      <c r="D22" s="55" t="s">
        <v>466</v>
      </c>
      <c r="E22" s="55" t="s">
        <v>466</v>
      </c>
      <c r="F22" s="55"/>
      <c r="G22" s="55"/>
      <c r="H22" s="56" t="s">
        <v>467</v>
      </c>
      <c r="I22" s="56" t="s">
        <v>468</v>
      </c>
      <c r="J22" s="421" t="s">
        <v>319</v>
      </c>
      <c r="K22" s="57">
        <v>422</v>
      </c>
      <c r="L22" s="58">
        <f>'保険証発行状況'!O24</f>
        <v>11012</v>
      </c>
      <c r="M22" s="59">
        <f t="shared" si="0"/>
        <v>0.038321830730112603</v>
      </c>
      <c r="N22" s="57">
        <v>35853295</v>
      </c>
      <c r="O22" s="84">
        <f t="shared" si="1"/>
        <v>84960.41469194312</v>
      </c>
    </row>
    <row r="23" spans="1:15" s="7" customFormat="1" ht="56.25" customHeight="1">
      <c r="A23" s="77" t="s">
        <v>215</v>
      </c>
      <c r="B23" s="54" t="s">
        <v>275</v>
      </c>
      <c r="C23" s="55" t="s">
        <v>145</v>
      </c>
      <c r="D23" s="55" t="s">
        <v>145</v>
      </c>
      <c r="E23" s="55" t="s">
        <v>145</v>
      </c>
      <c r="F23" s="55"/>
      <c r="G23" s="55" t="s">
        <v>145</v>
      </c>
      <c r="H23" s="56" t="s">
        <v>34</v>
      </c>
      <c r="I23" s="56" t="s">
        <v>35</v>
      </c>
      <c r="J23" s="56" t="s">
        <v>203</v>
      </c>
      <c r="K23" s="57">
        <v>8797</v>
      </c>
      <c r="L23" s="58">
        <f>'保険証発行状況'!O25</f>
        <v>88117</v>
      </c>
      <c r="M23" s="59">
        <f t="shared" si="0"/>
        <v>0.09983317634508665</v>
      </c>
      <c r="N23" s="57">
        <v>381687817</v>
      </c>
      <c r="O23" s="84">
        <f t="shared" si="1"/>
        <v>43388.40707059225</v>
      </c>
    </row>
    <row r="24" spans="1:15" s="7" customFormat="1" ht="18.75" customHeight="1">
      <c r="A24" s="77" t="s">
        <v>216</v>
      </c>
      <c r="B24" s="54" t="s">
        <v>275</v>
      </c>
      <c r="C24" s="55" t="s">
        <v>145</v>
      </c>
      <c r="D24" s="55" t="s">
        <v>145</v>
      </c>
      <c r="E24" s="55" t="s">
        <v>145</v>
      </c>
      <c r="F24" s="55"/>
      <c r="G24" s="55"/>
      <c r="H24" s="420" t="s">
        <v>472</v>
      </c>
      <c r="I24" s="420" t="s">
        <v>471</v>
      </c>
      <c r="J24" s="56"/>
      <c r="K24" s="57">
        <v>1408</v>
      </c>
      <c r="L24" s="58">
        <f>'保険証発行状況'!O26</f>
        <v>46506</v>
      </c>
      <c r="M24" s="59">
        <f t="shared" si="0"/>
        <v>0.030275663355265988</v>
      </c>
      <c r="N24" s="57">
        <v>110885390</v>
      </c>
      <c r="O24" s="84">
        <f t="shared" si="1"/>
        <v>78753.828125</v>
      </c>
    </row>
    <row r="25" spans="1:15" s="7" customFormat="1" ht="68.25" customHeight="1">
      <c r="A25" s="77" t="s">
        <v>217</v>
      </c>
      <c r="B25" s="54" t="s">
        <v>275</v>
      </c>
      <c r="C25" s="55" t="s">
        <v>145</v>
      </c>
      <c r="D25" s="55" t="s">
        <v>145</v>
      </c>
      <c r="E25" s="55" t="s">
        <v>145</v>
      </c>
      <c r="F25" s="55"/>
      <c r="G25" s="55"/>
      <c r="H25" s="56" t="s">
        <v>386</v>
      </c>
      <c r="I25" s="56" t="s">
        <v>1</v>
      </c>
      <c r="J25" s="56"/>
      <c r="K25" s="57">
        <v>647</v>
      </c>
      <c r="L25" s="58">
        <f>'保険証発行状況'!O27</f>
        <v>11734</v>
      </c>
      <c r="M25" s="59">
        <f t="shared" si="0"/>
        <v>0.05513891256178626</v>
      </c>
      <c r="N25" s="57">
        <v>37785628</v>
      </c>
      <c r="O25" s="84">
        <f t="shared" si="1"/>
        <v>58401.27975270479</v>
      </c>
    </row>
    <row r="26" spans="1:15" s="7" customFormat="1" ht="198.75" customHeight="1">
      <c r="A26" s="77" t="s">
        <v>218</v>
      </c>
      <c r="B26" s="54" t="s">
        <v>275</v>
      </c>
      <c r="C26" s="55" t="s">
        <v>145</v>
      </c>
      <c r="D26" s="55" t="s">
        <v>145</v>
      </c>
      <c r="E26" s="55" t="s">
        <v>145</v>
      </c>
      <c r="F26" s="55"/>
      <c r="G26" s="55" t="s">
        <v>145</v>
      </c>
      <c r="H26" s="447" t="s">
        <v>94</v>
      </c>
      <c r="I26" s="56" t="s">
        <v>144</v>
      </c>
      <c r="J26" s="56" t="s">
        <v>187</v>
      </c>
      <c r="K26" s="57">
        <v>2688</v>
      </c>
      <c r="L26" s="58">
        <f>'保険証発行状況'!O28</f>
        <v>23053</v>
      </c>
      <c r="M26" s="59">
        <f t="shared" si="0"/>
        <v>0.1166008762417039</v>
      </c>
      <c r="N26" s="57">
        <v>94768756</v>
      </c>
      <c r="O26" s="84">
        <f t="shared" si="1"/>
        <v>35256.23363095238</v>
      </c>
    </row>
    <row r="27" spans="1:15" s="7" customFormat="1" ht="46.5" customHeight="1">
      <c r="A27" s="77" t="s">
        <v>219</v>
      </c>
      <c r="B27" s="54" t="s">
        <v>275</v>
      </c>
      <c r="C27" s="55" t="s">
        <v>145</v>
      </c>
      <c r="D27" s="55" t="s">
        <v>145</v>
      </c>
      <c r="E27" s="55" t="s">
        <v>145</v>
      </c>
      <c r="F27" s="55"/>
      <c r="G27" s="55"/>
      <c r="H27" s="56" t="s">
        <v>196</v>
      </c>
      <c r="I27" s="56" t="s">
        <v>114</v>
      </c>
      <c r="J27" s="56"/>
      <c r="K27" s="57">
        <v>2963</v>
      </c>
      <c r="L27" s="58">
        <f>'保険証発行状況'!O29</f>
        <v>19538</v>
      </c>
      <c r="M27" s="59">
        <f t="shared" si="0"/>
        <v>0.1516531886579998</v>
      </c>
      <c r="N27" s="57">
        <v>305137670</v>
      </c>
      <c r="O27" s="84">
        <f t="shared" si="1"/>
        <v>102982.67634154572</v>
      </c>
    </row>
    <row r="28" spans="1:15" s="7" customFormat="1" ht="113.25" customHeight="1">
      <c r="A28" s="77" t="s">
        <v>280</v>
      </c>
      <c r="B28" s="54" t="s">
        <v>275</v>
      </c>
      <c r="C28" s="55" t="s">
        <v>145</v>
      </c>
      <c r="D28" s="55" t="s">
        <v>145</v>
      </c>
      <c r="E28" s="55" t="s">
        <v>145</v>
      </c>
      <c r="F28" s="55"/>
      <c r="G28" s="55"/>
      <c r="H28" s="56" t="s">
        <v>97</v>
      </c>
      <c r="I28" s="56" t="s">
        <v>92</v>
      </c>
      <c r="J28" s="56" t="s">
        <v>43</v>
      </c>
      <c r="K28" s="57">
        <v>884</v>
      </c>
      <c r="L28" s="58">
        <f>'保険証発行状況'!O30</f>
        <v>10783</v>
      </c>
      <c r="M28" s="59">
        <f t="shared" si="0"/>
        <v>0.08198089585458593</v>
      </c>
      <c r="N28" s="57">
        <v>55378857</v>
      </c>
      <c r="O28" s="84">
        <f t="shared" si="1"/>
        <v>62645.765837104074</v>
      </c>
    </row>
    <row r="29" spans="1:15" s="7" customFormat="1" ht="62.25" customHeight="1">
      <c r="A29" s="77" t="s">
        <v>220</v>
      </c>
      <c r="B29" s="54" t="s">
        <v>275</v>
      </c>
      <c r="C29" s="55" t="s">
        <v>145</v>
      </c>
      <c r="D29" s="55" t="s">
        <v>145</v>
      </c>
      <c r="E29" s="55" t="s">
        <v>145</v>
      </c>
      <c r="F29" s="55"/>
      <c r="G29" s="55"/>
      <c r="H29" s="56" t="s">
        <v>287</v>
      </c>
      <c r="I29" s="56" t="s">
        <v>460</v>
      </c>
      <c r="J29" s="56"/>
      <c r="K29" s="57">
        <v>201</v>
      </c>
      <c r="L29" s="58">
        <f>'保険証発行状況'!O31</f>
        <v>8630</v>
      </c>
      <c r="M29" s="59">
        <f>K29/L29</f>
        <v>0.023290845886442643</v>
      </c>
      <c r="N29" s="57">
        <v>22835382</v>
      </c>
      <c r="O29" s="84">
        <f t="shared" si="1"/>
        <v>113608.86567164179</v>
      </c>
    </row>
    <row r="30" spans="1:15" s="7" customFormat="1" ht="65.25" customHeight="1">
      <c r="A30" s="77" t="s">
        <v>221</v>
      </c>
      <c r="B30" s="431" t="s">
        <v>275</v>
      </c>
      <c r="C30" s="432" t="s">
        <v>145</v>
      </c>
      <c r="D30" s="432" t="s">
        <v>145</v>
      </c>
      <c r="E30" s="432" t="s">
        <v>145</v>
      </c>
      <c r="F30" s="432"/>
      <c r="G30" s="432"/>
      <c r="H30" s="56" t="s">
        <v>111</v>
      </c>
      <c r="I30" s="56" t="s">
        <v>112</v>
      </c>
      <c r="J30" s="56"/>
      <c r="K30" s="57">
        <v>3511</v>
      </c>
      <c r="L30" s="58">
        <f>'保険証発行状況'!O32</f>
        <v>18396</v>
      </c>
      <c r="M30" s="59">
        <f t="shared" si="0"/>
        <v>0.19085670797999565</v>
      </c>
      <c r="N30" s="57">
        <v>164458020</v>
      </c>
      <c r="O30" s="84">
        <f t="shared" si="1"/>
        <v>46840.791797208774</v>
      </c>
    </row>
    <row r="31" spans="1:15" s="7" customFormat="1" ht="120.75" customHeight="1">
      <c r="A31" s="77" t="s">
        <v>168</v>
      </c>
      <c r="B31" s="54" t="s">
        <v>275</v>
      </c>
      <c r="C31" s="55" t="s">
        <v>145</v>
      </c>
      <c r="D31" s="55" t="s">
        <v>145</v>
      </c>
      <c r="E31" s="55" t="s">
        <v>145</v>
      </c>
      <c r="F31" s="55"/>
      <c r="G31" s="55"/>
      <c r="H31" s="56" t="s">
        <v>110</v>
      </c>
      <c r="I31" s="56" t="s">
        <v>288</v>
      </c>
      <c r="J31" s="56" t="s">
        <v>388</v>
      </c>
      <c r="K31" s="57">
        <v>25</v>
      </c>
      <c r="L31" s="58">
        <f>'保険証発行状況'!O33</f>
        <v>2033</v>
      </c>
      <c r="M31" s="59">
        <f t="shared" si="0"/>
        <v>0.012297097884899164</v>
      </c>
      <c r="N31" s="57">
        <v>1504810</v>
      </c>
      <c r="O31" s="82">
        <f t="shared" si="1"/>
        <v>60192.4</v>
      </c>
    </row>
    <row r="32" spans="1:15" s="7" customFormat="1" ht="31.5" customHeight="1">
      <c r="A32" s="77" t="s">
        <v>169</v>
      </c>
      <c r="B32" s="54" t="s">
        <v>275</v>
      </c>
      <c r="C32" s="55" t="s">
        <v>145</v>
      </c>
      <c r="D32" s="55"/>
      <c r="E32" s="55"/>
      <c r="F32" s="55"/>
      <c r="G32" s="55"/>
      <c r="H32" s="56" t="s">
        <v>88</v>
      </c>
      <c r="I32" s="56" t="s">
        <v>162</v>
      </c>
      <c r="J32" s="56"/>
      <c r="K32" s="57">
        <v>1</v>
      </c>
      <c r="L32" s="58">
        <f>'保険証発行状況'!O34</f>
        <v>2466</v>
      </c>
      <c r="M32" s="59">
        <f t="shared" si="0"/>
        <v>0.00040551500405515005</v>
      </c>
      <c r="N32" s="57">
        <v>68110</v>
      </c>
      <c r="O32" s="84">
        <f t="shared" si="1"/>
        <v>68110</v>
      </c>
    </row>
    <row r="33" spans="1:15" s="7" customFormat="1" ht="27.75" customHeight="1">
      <c r="A33" s="77" t="s">
        <v>170</v>
      </c>
      <c r="B33" s="54" t="s">
        <v>275</v>
      </c>
      <c r="C33" s="55" t="s">
        <v>145</v>
      </c>
      <c r="D33" s="55" t="s">
        <v>145</v>
      </c>
      <c r="E33" s="55" t="s">
        <v>145</v>
      </c>
      <c r="F33" s="55"/>
      <c r="G33" s="55"/>
      <c r="H33" s="56" t="s">
        <v>88</v>
      </c>
      <c r="I33" s="56" t="s">
        <v>420</v>
      </c>
      <c r="J33" s="390"/>
      <c r="K33" s="57">
        <v>2</v>
      </c>
      <c r="L33" s="58">
        <f>'保険証発行状況'!O35</f>
        <v>1059</v>
      </c>
      <c r="M33" s="59">
        <f t="shared" si="0"/>
        <v>0.0018885741265344666</v>
      </c>
      <c r="N33" s="57">
        <v>49080</v>
      </c>
      <c r="O33" s="84">
        <f t="shared" si="1"/>
        <v>24540</v>
      </c>
    </row>
    <row r="34" spans="1:15" s="7" customFormat="1" ht="29.25" customHeight="1">
      <c r="A34" s="77" t="s">
        <v>222</v>
      </c>
      <c r="B34" s="54" t="s">
        <v>275</v>
      </c>
      <c r="C34" s="55" t="s">
        <v>145</v>
      </c>
      <c r="D34" s="55"/>
      <c r="E34" s="55"/>
      <c r="F34" s="55"/>
      <c r="G34" s="55"/>
      <c r="H34" s="56" t="s">
        <v>139</v>
      </c>
      <c r="I34" s="56" t="s">
        <v>141</v>
      </c>
      <c r="J34" s="56" t="s">
        <v>140</v>
      </c>
      <c r="K34" s="57">
        <v>1450</v>
      </c>
      <c r="L34" s="58">
        <f>'保険証発行状況'!O36</f>
        <v>17501</v>
      </c>
      <c r="M34" s="59">
        <f t="shared" si="0"/>
        <v>0.08285240843380379</v>
      </c>
      <c r="N34" s="57">
        <v>98175750</v>
      </c>
      <c r="O34" s="84">
        <f t="shared" si="1"/>
        <v>67707.41379310345</v>
      </c>
    </row>
    <row r="35" spans="1:15" s="7" customFormat="1" ht="150" customHeight="1">
      <c r="A35" s="77" t="s">
        <v>165</v>
      </c>
      <c r="B35" s="54" t="s">
        <v>275</v>
      </c>
      <c r="C35" s="55" t="s">
        <v>145</v>
      </c>
      <c r="D35" s="55" t="s">
        <v>145</v>
      </c>
      <c r="E35" s="55" t="s">
        <v>145</v>
      </c>
      <c r="F35" s="55"/>
      <c r="G35" s="55"/>
      <c r="H35" s="56" t="s">
        <v>161</v>
      </c>
      <c r="I35" s="56"/>
      <c r="J35" s="56"/>
      <c r="K35" s="57">
        <v>8801</v>
      </c>
      <c r="L35" s="58">
        <f>'保険証発行状況'!O37</f>
        <v>137942</v>
      </c>
      <c r="M35" s="59">
        <f>K35/L35</f>
        <v>0.06380217772687072</v>
      </c>
      <c r="N35" s="57">
        <v>445197080</v>
      </c>
      <c r="O35" s="84">
        <f t="shared" si="1"/>
        <v>50584.82899670492</v>
      </c>
    </row>
    <row r="36" spans="1:15" s="7" customFormat="1" ht="56.25" customHeight="1">
      <c r="A36" s="77" t="s">
        <v>223</v>
      </c>
      <c r="B36" s="431" t="s">
        <v>275</v>
      </c>
      <c r="C36" s="432" t="s">
        <v>145</v>
      </c>
      <c r="D36" s="432" t="s">
        <v>145</v>
      </c>
      <c r="E36" s="432" t="s">
        <v>145</v>
      </c>
      <c r="F36" s="432"/>
      <c r="G36" s="432"/>
      <c r="H36" s="56" t="s">
        <v>90</v>
      </c>
      <c r="I36" s="56" t="s">
        <v>88</v>
      </c>
      <c r="J36" s="56"/>
      <c r="K36" s="57">
        <v>123</v>
      </c>
      <c r="L36" s="58">
        <f>'保険証発行状況'!O38</f>
        <v>25483</v>
      </c>
      <c r="M36" s="59">
        <f t="shared" si="0"/>
        <v>0.0048267472432602125</v>
      </c>
      <c r="N36" s="57">
        <v>18042521</v>
      </c>
      <c r="O36" s="84">
        <f t="shared" si="1"/>
        <v>146687.162601626</v>
      </c>
    </row>
    <row r="37" spans="1:15" s="7" customFormat="1" ht="54.75" customHeight="1">
      <c r="A37" s="77" t="s">
        <v>171</v>
      </c>
      <c r="B37" s="54" t="s">
        <v>275</v>
      </c>
      <c r="C37" s="55" t="s">
        <v>145</v>
      </c>
      <c r="D37" s="55" t="s">
        <v>145</v>
      </c>
      <c r="E37" s="55" t="s">
        <v>145</v>
      </c>
      <c r="F37" s="55"/>
      <c r="G37" s="55"/>
      <c r="H37" s="56" t="s">
        <v>333</v>
      </c>
      <c r="I37" s="56" t="s">
        <v>451</v>
      </c>
      <c r="J37" s="56"/>
      <c r="K37" s="57">
        <v>1625</v>
      </c>
      <c r="L37" s="58">
        <f>'保険証発行状況'!O39</f>
        <v>9297</v>
      </c>
      <c r="M37" s="59">
        <f t="shared" si="0"/>
        <v>0.17478756588146713</v>
      </c>
      <c r="N37" s="57">
        <v>58069723</v>
      </c>
      <c r="O37" s="84">
        <f t="shared" si="1"/>
        <v>35735.21415384615</v>
      </c>
    </row>
    <row r="38" spans="1:15" s="7" customFormat="1" ht="30.75" customHeight="1">
      <c r="A38" s="77" t="s">
        <v>224</v>
      </c>
      <c r="B38" s="54" t="s">
        <v>275</v>
      </c>
      <c r="C38" s="55" t="s">
        <v>145</v>
      </c>
      <c r="D38" s="55" t="s">
        <v>145</v>
      </c>
      <c r="E38" s="55" t="s">
        <v>145</v>
      </c>
      <c r="F38" s="55"/>
      <c r="G38" s="55"/>
      <c r="H38" s="56" t="s">
        <v>462</v>
      </c>
      <c r="I38" s="56" t="s">
        <v>91</v>
      </c>
      <c r="J38" s="56"/>
      <c r="K38" s="57">
        <v>860</v>
      </c>
      <c r="L38" s="58">
        <f>'保険証発行状況'!O40</f>
        <v>11653</v>
      </c>
      <c r="M38" s="59">
        <f t="shared" si="0"/>
        <v>0.07380073800738007</v>
      </c>
      <c r="N38" s="57">
        <v>22583900</v>
      </c>
      <c r="O38" s="84">
        <f t="shared" si="1"/>
        <v>26260.3488372093</v>
      </c>
    </row>
    <row r="39" spans="1:15" s="7" customFormat="1" ht="116.25" customHeight="1">
      <c r="A39" s="77" t="s">
        <v>225</v>
      </c>
      <c r="B39" s="54" t="s">
        <v>275</v>
      </c>
      <c r="C39" s="55" t="s">
        <v>145</v>
      </c>
      <c r="D39" s="55" t="s">
        <v>145</v>
      </c>
      <c r="E39" s="55" t="s">
        <v>145</v>
      </c>
      <c r="F39" s="55"/>
      <c r="G39" s="55"/>
      <c r="H39" s="56" t="s">
        <v>158</v>
      </c>
      <c r="I39" s="56" t="s">
        <v>88</v>
      </c>
      <c r="J39" s="56"/>
      <c r="K39" s="57">
        <v>74</v>
      </c>
      <c r="L39" s="58">
        <f>'保険証発行状況'!O41</f>
        <v>2839</v>
      </c>
      <c r="M39" s="59">
        <f>K39/L39</f>
        <v>0.02606551602676999</v>
      </c>
      <c r="N39" s="57">
        <v>5010562</v>
      </c>
      <c r="O39" s="84">
        <f t="shared" si="1"/>
        <v>67710.2972972973</v>
      </c>
    </row>
    <row r="40" spans="1:15" s="7" customFormat="1" ht="45.75" customHeight="1">
      <c r="A40" s="77" t="s">
        <v>226</v>
      </c>
      <c r="B40" s="54" t="s">
        <v>275</v>
      </c>
      <c r="C40" s="55" t="s">
        <v>145</v>
      </c>
      <c r="D40" s="55" t="s">
        <v>145</v>
      </c>
      <c r="E40" s="55" t="s">
        <v>145</v>
      </c>
      <c r="F40" s="55"/>
      <c r="G40" s="55"/>
      <c r="H40" s="56" t="s">
        <v>58</v>
      </c>
      <c r="I40" s="56" t="s">
        <v>300</v>
      </c>
      <c r="J40" s="56" t="s">
        <v>59</v>
      </c>
      <c r="K40" s="57">
        <v>2812</v>
      </c>
      <c r="L40" s="58">
        <f>'保険証発行状況'!O42</f>
        <v>31832</v>
      </c>
      <c r="M40" s="59">
        <f t="shared" si="0"/>
        <v>0.08833877858758482</v>
      </c>
      <c r="N40" s="57">
        <v>44434800</v>
      </c>
      <c r="O40" s="84">
        <f t="shared" si="1"/>
        <v>15801.849217638692</v>
      </c>
    </row>
    <row r="41" spans="1:15" s="7" customFormat="1" ht="134.25" customHeight="1">
      <c r="A41" s="77" t="s">
        <v>227</v>
      </c>
      <c r="B41" s="54" t="s">
        <v>275</v>
      </c>
      <c r="C41" s="55" t="s">
        <v>145</v>
      </c>
      <c r="D41" s="55" t="s">
        <v>145</v>
      </c>
      <c r="E41" s="55" t="s">
        <v>145</v>
      </c>
      <c r="F41" s="55"/>
      <c r="G41" s="55"/>
      <c r="H41" s="56" t="s">
        <v>95</v>
      </c>
      <c r="I41" s="56" t="s">
        <v>96</v>
      </c>
      <c r="J41" s="56" t="s">
        <v>424</v>
      </c>
      <c r="K41" s="57">
        <v>1778</v>
      </c>
      <c r="L41" s="58">
        <f>'保険証発行状況'!O43</f>
        <v>12970</v>
      </c>
      <c r="M41" s="59">
        <f t="shared" si="0"/>
        <v>0.13708558211256747</v>
      </c>
      <c r="N41" s="57">
        <v>76705631</v>
      </c>
      <c r="O41" s="84">
        <f t="shared" si="1"/>
        <v>43141.52474690664</v>
      </c>
    </row>
    <row r="42" spans="1:15" s="7" customFormat="1" ht="38.25" customHeight="1">
      <c r="A42" s="77" t="s">
        <v>228</v>
      </c>
      <c r="B42" s="54" t="s">
        <v>275</v>
      </c>
      <c r="C42" s="55"/>
      <c r="D42" s="55"/>
      <c r="E42" s="55" t="s">
        <v>145</v>
      </c>
      <c r="F42" s="55" t="s">
        <v>145</v>
      </c>
      <c r="G42" s="55"/>
      <c r="H42" s="56" t="s">
        <v>152</v>
      </c>
      <c r="I42" s="56" t="s">
        <v>88</v>
      </c>
      <c r="J42" s="56" t="s">
        <v>332</v>
      </c>
      <c r="K42" s="57">
        <v>1015</v>
      </c>
      <c r="L42" s="58">
        <f>'保険証発行状況'!O44</f>
        <v>15616</v>
      </c>
      <c r="M42" s="59">
        <f t="shared" si="0"/>
        <v>0.06499743852459017</v>
      </c>
      <c r="N42" s="57">
        <v>68712477</v>
      </c>
      <c r="O42" s="84">
        <f t="shared" si="1"/>
        <v>67697.02167487684</v>
      </c>
    </row>
    <row r="43" spans="1:15" s="7" customFormat="1" ht="48" customHeight="1">
      <c r="A43" s="77" t="s">
        <v>172</v>
      </c>
      <c r="B43" s="54" t="s">
        <v>275</v>
      </c>
      <c r="C43" s="55" t="s">
        <v>145</v>
      </c>
      <c r="D43" s="55"/>
      <c r="E43" s="55"/>
      <c r="F43" s="55"/>
      <c r="G43" s="55"/>
      <c r="H43" s="56" t="s">
        <v>393</v>
      </c>
      <c r="I43" s="56" t="s">
        <v>308</v>
      </c>
      <c r="J43" s="56"/>
      <c r="K43" s="57">
        <v>0</v>
      </c>
      <c r="L43" s="58">
        <f>'保険証発行状況'!O45</f>
        <v>1195</v>
      </c>
      <c r="M43" s="59">
        <f t="shared" si="0"/>
        <v>0</v>
      </c>
      <c r="N43" s="57">
        <v>0</v>
      </c>
      <c r="O43" s="84"/>
    </row>
    <row r="44" spans="1:15" s="7" customFormat="1" ht="40.5" customHeight="1">
      <c r="A44" s="77" t="s">
        <v>173</v>
      </c>
      <c r="B44" s="54" t="s">
        <v>275</v>
      </c>
      <c r="C44" s="55" t="s">
        <v>145</v>
      </c>
      <c r="D44" s="55"/>
      <c r="E44" s="55"/>
      <c r="F44" s="55"/>
      <c r="G44" s="55"/>
      <c r="H44" s="56" t="s">
        <v>285</v>
      </c>
      <c r="I44" s="56" t="s">
        <v>93</v>
      </c>
      <c r="J44" s="56" t="s">
        <v>286</v>
      </c>
      <c r="K44" s="57">
        <v>58</v>
      </c>
      <c r="L44" s="58">
        <f>'保険証発行状況'!O46</f>
        <v>6182</v>
      </c>
      <c r="M44" s="59">
        <f t="shared" si="0"/>
        <v>0.009382076997735361</v>
      </c>
      <c r="N44" s="57">
        <v>3759152</v>
      </c>
      <c r="O44" s="84">
        <f t="shared" si="1"/>
        <v>64812.96551724138</v>
      </c>
    </row>
    <row r="45" spans="1:15" s="7" customFormat="1" ht="51" customHeight="1">
      <c r="A45" s="77" t="s">
        <v>229</v>
      </c>
      <c r="B45" s="54" t="s">
        <v>275</v>
      </c>
      <c r="C45" s="55" t="s">
        <v>145</v>
      </c>
      <c r="D45" s="55" t="s">
        <v>145</v>
      </c>
      <c r="E45" s="55" t="s">
        <v>145</v>
      </c>
      <c r="F45" s="55"/>
      <c r="G45" s="55"/>
      <c r="H45" s="56" t="s">
        <v>293</v>
      </c>
      <c r="I45" s="56" t="s">
        <v>429</v>
      </c>
      <c r="J45" s="56"/>
      <c r="K45" s="57">
        <v>844</v>
      </c>
      <c r="L45" s="58">
        <f>'保険証発行状況'!O47</f>
        <v>10199</v>
      </c>
      <c r="M45" s="59">
        <f t="shared" si="0"/>
        <v>0.08275321109912737</v>
      </c>
      <c r="N45" s="57">
        <v>25725669</v>
      </c>
      <c r="O45" s="84">
        <f t="shared" si="1"/>
        <v>30480.65047393365</v>
      </c>
    </row>
    <row r="46" spans="1:15" s="7" customFormat="1" ht="82.5" customHeight="1">
      <c r="A46" s="77" t="s">
        <v>230</v>
      </c>
      <c r="B46" s="54" t="s">
        <v>275</v>
      </c>
      <c r="C46" s="55" t="s">
        <v>145</v>
      </c>
      <c r="D46" s="55" t="s">
        <v>145</v>
      </c>
      <c r="E46" s="55" t="s">
        <v>145</v>
      </c>
      <c r="F46" s="55"/>
      <c r="G46" s="55" t="s">
        <v>145</v>
      </c>
      <c r="H46" s="56" t="s">
        <v>441</v>
      </c>
      <c r="I46" s="56" t="s">
        <v>143</v>
      </c>
      <c r="J46" s="56" t="s">
        <v>443</v>
      </c>
      <c r="K46" s="57">
        <v>666</v>
      </c>
      <c r="L46" s="58">
        <f>'保険証発行状況'!O48</f>
        <v>9115</v>
      </c>
      <c r="M46" s="59">
        <f t="shared" si="0"/>
        <v>0.07306637410861218</v>
      </c>
      <c r="N46" s="416">
        <v>24306604</v>
      </c>
      <c r="O46" s="84">
        <f t="shared" si="1"/>
        <v>36496.402402402404</v>
      </c>
    </row>
    <row r="47" spans="1:15" s="7" customFormat="1" ht="21" customHeight="1" thickBot="1">
      <c r="A47" s="483" t="s">
        <v>174</v>
      </c>
      <c r="B47" s="484" t="s">
        <v>275</v>
      </c>
      <c r="C47" s="485" t="s">
        <v>145</v>
      </c>
      <c r="D47" s="485" t="s">
        <v>145</v>
      </c>
      <c r="E47" s="485" t="s">
        <v>145</v>
      </c>
      <c r="F47" s="485"/>
      <c r="G47" s="485"/>
      <c r="H47" s="486" t="s">
        <v>330</v>
      </c>
      <c r="I47" s="486" t="s">
        <v>330</v>
      </c>
      <c r="J47" s="486"/>
      <c r="K47" s="487">
        <v>0</v>
      </c>
      <c r="L47" s="488">
        <f>'保険証発行状況'!O49</f>
        <v>3229</v>
      </c>
      <c r="M47" s="489">
        <f t="shared" si="0"/>
        <v>0</v>
      </c>
      <c r="N47" s="487">
        <v>0</v>
      </c>
      <c r="O47" s="490">
        <v>0</v>
      </c>
    </row>
    <row r="48" spans="1:15" s="7" customFormat="1" ht="23.25" customHeight="1" thickBot="1">
      <c r="A48" s="273"/>
      <c r="B48" s="274"/>
      <c r="C48" s="275"/>
      <c r="D48" s="275"/>
      <c r="E48" s="275"/>
      <c r="F48" s="275"/>
      <c r="G48" s="275"/>
      <c r="H48" s="275"/>
      <c r="I48" s="275"/>
      <c r="J48" s="276" t="s">
        <v>232</v>
      </c>
      <c r="K48" s="277">
        <f>SUM(K5:K47)</f>
        <v>162432</v>
      </c>
      <c r="L48" s="277">
        <f>SUM(L5:L47)</f>
        <v>1484179</v>
      </c>
      <c r="M48" s="278">
        <f t="shared" si="0"/>
        <v>0.10944232467916606</v>
      </c>
      <c r="N48" s="277">
        <f>SUM(N5:N47)</f>
        <v>7894733950</v>
      </c>
      <c r="O48" s="83">
        <f t="shared" si="1"/>
        <v>48603.31677255713</v>
      </c>
    </row>
    <row r="49" spans="1:14" ht="21" customHeight="1">
      <c r="A49" s="22"/>
      <c r="B49" s="650"/>
      <c r="C49" s="650"/>
      <c r="D49" s="650"/>
      <c r="E49" s="650"/>
      <c r="F49" s="650"/>
      <c r="G49" s="650"/>
      <c r="H49" s="650"/>
      <c r="I49" s="22"/>
      <c r="J49" s="22"/>
      <c r="K49" s="11"/>
      <c r="L49" s="11"/>
      <c r="M49" s="11"/>
      <c r="N49" s="11"/>
    </row>
    <row r="50" spans="1:14" ht="15.75" customHeight="1">
      <c r="A50" s="23"/>
      <c r="B50" s="23"/>
      <c r="C50" s="23"/>
      <c r="D50" s="23"/>
      <c r="E50" s="23"/>
      <c r="F50" s="23"/>
      <c r="G50" s="23"/>
      <c r="H50" s="23"/>
      <c r="I50" s="23"/>
      <c r="J50" s="23"/>
      <c r="K50" s="11"/>
      <c r="L50" s="11"/>
      <c r="M50" s="11"/>
      <c r="N50" s="11"/>
    </row>
    <row r="51" spans="1:14" ht="13.5">
      <c r="A51" s="12"/>
      <c r="B51" s="12"/>
      <c r="C51" s="12"/>
      <c r="D51" s="12"/>
      <c r="E51" s="12"/>
      <c r="F51" s="12"/>
      <c r="G51" s="12"/>
      <c r="H51" s="12"/>
      <c r="I51" s="12"/>
      <c r="J51" s="12"/>
      <c r="K51" s="11"/>
      <c r="L51" s="11"/>
      <c r="M51" s="11"/>
      <c r="N51" s="11"/>
    </row>
    <row r="52" spans="1:14" ht="13.5">
      <c r="A52" s="12"/>
      <c r="B52" s="12"/>
      <c r="C52" s="12"/>
      <c r="D52" s="12"/>
      <c r="E52" s="12"/>
      <c r="F52" s="12"/>
      <c r="G52" s="12"/>
      <c r="H52" s="12"/>
      <c r="I52" s="12"/>
      <c r="J52" s="12"/>
      <c r="K52" s="11"/>
      <c r="L52" s="11"/>
      <c r="M52" s="11"/>
      <c r="N52" s="11"/>
    </row>
    <row r="53" spans="1:14" ht="13.5">
      <c r="A53" s="12"/>
      <c r="B53" s="12"/>
      <c r="C53" s="12"/>
      <c r="D53" s="12"/>
      <c r="E53" s="12"/>
      <c r="F53" s="12"/>
      <c r="G53" s="12"/>
      <c r="H53" s="12"/>
      <c r="I53" s="12"/>
      <c r="J53" s="12"/>
      <c r="K53" s="11"/>
      <c r="L53" s="11"/>
      <c r="M53" s="11"/>
      <c r="N53" s="11"/>
    </row>
    <row r="54" spans="1:14" ht="13.5">
      <c r="A54" s="12"/>
      <c r="B54" s="12"/>
      <c r="C54" s="12"/>
      <c r="D54" s="12"/>
      <c r="E54" s="12"/>
      <c r="F54" s="12"/>
      <c r="G54" s="12"/>
      <c r="H54" s="12"/>
      <c r="I54" s="12"/>
      <c r="J54" s="12"/>
      <c r="K54" s="11"/>
      <c r="L54" s="11"/>
      <c r="M54" s="11"/>
      <c r="N54" s="11"/>
    </row>
    <row r="55" spans="1:14" ht="13.5">
      <c r="A55" s="12"/>
      <c r="B55" s="12"/>
      <c r="C55" s="12"/>
      <c r="D55" s="12"/>
      <c r="E55" s="12"/>
      <c r="F55" s="12"/>
      <c r="G55" s="12"/>
      <c r="H55" s="12"/>
      <c r="I55" s="12"/>
      <c r="J55" s="12"/>
      <c r="K55" s="11"/>
      <c r="L55" s="11"/>
      <c r="M55" s="11"/>
      <c r="N55" s="11"/>
    </row>
  </sheetData>
  <sheetProtection/>
  <mergeCells count="4">
    <mergeCell ref="C3:J3"/>
    <mergeCell ref="B3:B4"/>
    <mergeCell ref="B49:H49"/>
    <mergeCell ref="K3:O3"/>
  </mergeCells>
  <printOptions/>
  <pageMargins left="0.4330708661417323" right="0.1968503937007874" top="0.4724409448818898" bottom="0.31496062992125984" header="0.2755905511811024" footer="0.1968503937007874"/>
  <pageSetup fitToHeight="6" fitToWidth="1" horizontalDpi="300" verticalDpi="300" orientation="landscape" paperSize="9" scale="75"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大阪商工団体連合会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大阪商工団体連合会</dc:creator>
  <cp:keywords/>
  <dc:description/>
  <cp:lastModifiedBy>kozawa</cp:lastModifiedBy>
  <cp:lastPrinted>2011-08-08T10:41:52Z</cp:lastPrinted>
  <dcterms:created xsi:type="dcterms:W3CDTF">1997-06-14T14:31:14Z</dcterms:created>
  <dcterms:modified xsi:type="dcterms:W3CDTF">2011-08-08T11:35:51Z</dcterms:modified>
  <cp:category/>
  <cp:version/>
  <cp:contentType/>
  <cp:contentStatus/>
</cp:coreProperties>
</file>