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842" activeTab="0"/>
  </bookViews>
  <sheets>
    <sheet name="保険証発行状況" sheetId="1" r:id="rId1"/>
    <sheet name="留め置き・収納率" sheetId="2" r:id="rId2"/>
    <sheet name="発行条件" sheetId="3" r:id="rId3"/>
    <sheet name="資格証明書発行こども数" sheetId="4" r:id="rId4"/>
    <sheet name="単独差押" sheetId="5" r:id="rId5"/>
  </sheets>
  <definedNames>
    <definedName name="_xlnm.Print_Area" localSheetId="1">'留め置き・収納率'!$A$1:$J$49</definedName>
    <definedName name="_xlnm.Print_Titles" localSheetId="2">'発行条件'!$A:$A,'発行条件'!$2:$3</definedName>
    <definedName name="_xlnm.Print_Titles" localSheetId="0">'保険証発行状況'!$A:$B,'保険証発行状況'!$1:$5</definedName>
    <definedName name="_xlnm.Print_Titles" localSheetId="1">'留め置き・収納率'!$A:$A,'留め置き・収納率'!$2:$4</definedName>
  </definedNames>
  <calcPr fullCalcOnLoad="1"/>
</workbook>
</file>

<file path=xl/sharedStrings.xml><?xml version="1.0" encoding="utf-8"?>
<sst xmlns="http://schemas.openxmlformats.org/spreadsheetml/2006/main" count="518" uniqueCount="251">
  <si>
    <t>政令で定める特別の事情なく能期限から1年を経過しても滞納している場合、被保険者証の返還を求め、資格証を交付する。</t>
  </si>
  <si>
    <t>政令で定める特別の事情なく保険料を滞納している場合</t>
  </si>
  <si>
    <t>①保険料の催促、催告に対して納付相談等に応じないとき。②分納誓約書に定めた保険料の納付計画を誠意をもって履行しないとき</t>
  </si>
  <si>
    <t>乳幼児世帯、母子家庭、病人がいる、障害者世帯(※福祉医療助成対象世帯は発行除外)</t>
  </si>
  <si>
    <t>滞納保険料があり資格証明書交付世帯とならない世帯主</t>
  </si>
  <si>
    <t>1年以上滞納保険料があり、特別な事情等に該当なく納付相談に応じない世帯主</t>
  </si>
  <si>
    <t>70～74歳の高齢者・18歳未満の子ども・低所得世帯（5・7割軽減世帯）・特別の事情に準じる世帯</t>
  </si>
  <si>
    <t>03年度</t>
  </si>
  <si>
    <t>04年度</t>
  </si>
  <si>
    <t>05年度</t>
  </si>
  <si>
    <t>06年度</t>
  </si>
  <si>
    <t>07年度</t>
  </si>
  <si>
    <t>08年度</t>
  </si>
  <si>
    <t>09年度
(見込み)</t>
  </si>
  <si>
    <t>前年度賦課保険料に対し10万円以上滞納、または納付額が2分の1以下で、かつ5万円以上滞納がある。</t>
  </si>
  <si>
    <t>「河内長野市国民保険料滞納者に係る措置に関する要綱」参照</t>
  </si>
  <si>
    <t>未把握</t>
  </si>
  <si>
    <t>短期証継続世帯で未更新者のうち、平成21年度保険料が政令軽減対象外の世帯で、かつ前年度及び平成21年度全未納世帯</t>
  </si>
  <si>
    <t>国民健康保険法に定められている適用除外要件や特別な事情がないにもかかわらず、保険料を納期限から1年を経過しても納付していない世帯。</t>
  </si>
  <si>
    <t>保険料の納付期限から1年が経過するまでの間に納付しない世帯主（特別の事情がある場合は除く）　中学生以下の子供については資格証明書は発行しない。7月よりは高校生以下の子供についても発行しない。</t>
  </si>
  <si>
    <t>[大東市国民健康保険税の滞納者に対する被保険者等の交付に関する要綱」による</t>
  </si>
  <si>
    <t>乳幼児世帯</t>
  </si>
  <si>
    <t>1年間保険料を滞納している世帯(特別の事情、公費世帯を除く)</t>
  </si>
  <si>
    <t>半年以上未入金</t>
  </si>
  <si>
    <t>1年以上未入金。特別の事情届・弁明書の提出等の提出がない。</t>
  </si>
  <si>
    <t>2010年度短期保険証・資格証明書の発行要件</t>
  </si>
  <si>
    <t>国民健康保険法の規定に基づく。ただし市の条例に定める医療費助成に該当する公費負担対象者は除く。</t>
  </si>
  <si>
    <t>過年度に滞納がある世帯</t>
  </si>
  <si>
    <t>金額</t>
  </si>
  <si>
    <t>現金化件数</t>
  </si>
  <si>
    <t>総件数</t>
  </si>
  <si>
    <t>件数</t>
  </si>
  <si>
    <t>子ども保険等</t>
  </si>
  <si>
    <t>現金化合計</t>
  </si>
  <si>
    <t>現金化総件数</t>
  </si>
  <si>
    <t>留め置き(短期保険証未交付)世帯</t>
  </si>
  <si>
    <t>交付の仕方</t>
  </si>
  <si>
    <t>保険証の期限</t>
  </si>
  <si>
    <t>10/26簡易書留</t>
  </si>
  <si>
    <t>9/17簡易書留</t>
  </si>
  <si>
    <t>電話催告</t>
  </si>
  <si>
    <t>窓口交付</t>
  </si>
  <si>
    <t>正当の事由がなく、保険料を6ヶ月以上滞納している世帯</t>
  </si>
  <si>
    <t>なし</t>
  </si>
  <si>
    <t>・政令で定める特別の事情が認められる世帯(国民健康保険法施行令第1条)
・厚生労働省令等で定める公費負担医療の対象者(国民健康保険法施行規則第5条の5)
・中学生以下の子ども(国民健康保険法第9条第6項)</t>
  </si>
  <si>
    <r>
      <t>平成20</t>
    </r>
    <r>
      <rPr>
        <sz val="11"/>
        <rFont val="ＭＳ Ｐゴシック"/>
        <family val="3"/>
      </rPr>
      <t>,19年度国民健康保険料を滞納している世帯</t>
    </r>
  </si>
  <si>
    <t>①過去2ヵ年（平成20、19年）国保料が未納で、かつ被保険証未更新世帯。②行政手続法に基づく弁明機会の為の弁明書及び特別事情に関する届出書の未提出</t>
  </si>
  <si>
    <r>
      <t>滞納保険料が納期限より1年以上経過し保険料の納付を行わない者、</t>
    </r>
    <r>
      <rPr>
        <sz val="11"/>
        <rFont val="ＭＳ Ｐゴシック"/>
        <family val="3"/>
      </rPr>
      <t>また低額の納付を行いかつ滞納保険料の納付計画の策定のための相談を行わない者、納付約束の不履行を繰り返す者</t>
    </r>
  </si>
  <si>
    <t>単独さしおさえ</t>
  </si>
  <si>
    <t>不動産</t>
  </si>
  <si>
    <t>預貯金</t>
  </si>
  <si>
    <t>生命保険</t>
  </si>
  <si>
    <t>滞納1年以上</t>
  </si>
  <si>
    <t>全体</t>
  </si>
  <si>
    <t>豊能町</t>
  </si>
  <si>
    <t>堺市</t>
  </si>
  <si>
    <t>能勢町</t>
  </si>
  <si>
    <t>島本町</t>
  </si>
  <si>
    <t>太子町</t>
  </si>
  <si>
    <t>河南町</t>
  </si>
  <si>
    <t>千早赤阪村</t>
  </si>
  <si>
    <t>高石市</t>
  </si>
  <si>
    <t>田尻町</t>
  </si>
  <si>
    <t>熊取町</t>
  </si>
  <si>
    <t>岬町</t>
  </si>
  <si>
    <t>③滞納世帯</t>
  </si>
  <si>
    <t>④加入世帯</t>
  </si>
  <si>
    <t>豊中市</t>
  </si>
  <si>
    <t>池田市</t>
  </si>
  <si>
    <t>箕面市</t>
  </si>
  <si>
    <t>高槻市</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</si>
  <si>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</si>
  <si>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</si>
  <si>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</si>
  <si>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</si>
  <si>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</si>
  <si>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</si>
  <si>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</si>
  <si>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</si>
  <si>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</si>
  <si>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</si>
  <si>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</si>
  <si>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</si>
  <si>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</si>
  <si>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</si>
  <si>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</si>
  <si>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</si>
  <si>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</si>
  <si>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</si>
  <si>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</si>
  <si>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</si>
  <si>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</si>
  <si>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</si>
  <si>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</si>
  <si>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</si>
  <si>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</si>
  <si>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</si>
  <si>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</si>
  <si>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留め置き</t>
  </si>
  <si>
    <t>合計</t>
  </si>
  <si>
    <t>大阪市</t>
  </si>
  <si>
    <t>大阪市</t>
  </si>
  <si>
    <t>資格証明書発行状況</t>
  </si>
  <si>
    <t>合計／平均</t>
  </si>
  <si>
    <t>滞納率</t>
  </si>
  <si>
    <t>国保世帯数</t>
  </si>
  <si>
    <t>藤井寺市</t>
  </si>
  <si>
    <t>未定</t>
  </si>
  <si>
    <t>収納率</t>
  </si>
  <si>
    <t>短期保険証</t>
  </si>
  <si>
    <t>資格証明書</t>
  </si>
  <si>
    <t>保険料を滞納している世帯主が当該保険料の納期限から1年を経過するまでの間に当該保険を納付しなかった場合</t>
  </si>
  <si>
    <t>資格証明書除外要件</t>
  </si>
  <si>
    <t>記入なし</t>
  </si>
  <si>
    <t>乳幼児医療・障害者世帯</t>
  </si>
  <si>
    <t>国保証短期保険証留め置き(未交付)・収納率</t>
  </si>
  <si>
    <t>1年以上保険料を納付していないとき</t>
  </si>
  <si>
    <t>過去1年間に納付のなかったもの</t>
  </si>
  <si>
    <t>乳幼児世帯、母子家庭、障害者世帯</t>
  </si>
  <si>
    <t>要綱に基づく</t>
  </si>
  <si>
    <t>保険税の滞納期限が13ヶ月以上のもので保険税の納付に対して誠意があると認められないもの</t>
  </si>
  <si>
    <t>督促、催告等に応じない。納期限から6ヶ月間に1度も納付がない。分納履行の繰り返し等</t>
  </si>
  <si>
    <t>短期証世帯を対象に原則法基準であるが納付相談(調査）のうえ、なお支払い可能額すら納付のない者</t>
  </si>
  <si>
    <t>３ヶ月以前分の滞納世帯（特別事情・公費世帯を除く）</t>
  </si>
  <si>
    <t>更新日</t>
  </si>
  <si>
    <t>未回答</t>
  </si>
  <si>
    <t>母子家庭、障害者世帯</t>
  </si>
  <si>
    <t>未記入</t>
  </si>
  <si>
    <t>高槻市</t>
  </si>
  <si>
    <t>制裁率</t>
  </si>
  <si>
    <t>制裁率=(短期保険証数+資格証明書数）÷滞納世帯数</t>
  </si>
  <si>
    <t>滞納率　順位</t>
  </si>
  <si>
    <t>市町村</t>
  </si>
  <si>
    <t>総計</t>
  </si>
  <si>
    <t>乳幼児</t>
  </si>
  <si>
    <t>小学生</t>
  </si>
  <si>
    <t>中学生</t>
  </si>
  <si>
    <t>高校生</t>
  </si>
  <si>
    <t>未把握</t>
  </si>
  <si>
    <t>合計</t>
  </si>
  <si>
    <t>不明</t>
  </si>
  <si>
    <t>前年度保険料滞納世帯</t>
  </si>
  <si>
    <t>証返還処分通知決定日において、短期証世帯でかつ納期限から1年以上経過している直近10期間において、調定額に占める滞納額の割合が9割を超える世帯でかつ証返還処分通知決定日から６ヶ月の以前において保険料納付がない世帯</t>
  </si>
  <si>
    <t>窓口</t>
  </si>
  <si>
    <t>12月中旬簡易書留</t>
  </si>
  <si>
    <t>原則、前年度までの未納分がある世帯については全件短期保険証となるが、過去１年間の納付状況が良好（滞納額の1/2以上の納付）で、かつ、分納誓約の結果、次回更新までに完納となる場合は、１年間有効の保険証の交付する。</t>
  </si>
  <si>
    <t>１年以上の納付が無く、かつ、分納誓約等に応じることも無く、かつ再度にわたる納付勧奨等に対して黙殺する世帯を発行対象とする。</t>
  </si>
  <si>
    <t>保険税の督促・催告等を行っても納付相談に応じない。保険税を分割納税誓約の不履行が繰り返されるとき。</t>
  </si>
  <si>
    <t>保険税の納期限から１年を経過するまでの間に保険税を納付しなかったとき。</t>
  </si>
  <si>
    <t>６ヵ月</t>
  </si>
  <si>
    <t>10末簡易書留</t>
  </si>
  <si>
    <t>正当な事由がなく保険料を1年以上滞納し、その後再三の通知に応じない世帯。</t>
  </si>
  <si>
    <t>前年度及び前々年度の保険料納付額の合計額が、各年度における保険料調定額の合計額の２割に満たない世帯</t>
  </si>
  <si>
    <t>原則窓口</t>
  </si>
  <si>
    <t>①現年度の保険料を全て滞納している世帯②前年度の保険料の2分の1以上滞納している世帯③前年度以外の年度を滞納している世帯</t>
  </si>
  <si>
    <t>前年度保険料全滞納世帯</t>
  </si>
  <si>
    <t>10/8簡易書留</t>
  </si>
  <si>
    <t>納付相談による分納の誓約をしているが、次期更新時までに現年度以前の保険料滞納世帯</t>
  </si>
  <si>
    <t>１年以上納付がない世帯</t>
  </si>
  <si>
    <t>11/26簡易書留</t>
  </si>
  <si>
    <t>11/22簡易書留</t>
  </si>
  <si>
    <t>現年度第４期以前に滞納がある世帯</t>
  </si>
  <si>
    <t>1年以上未納が続いている世帯。</t>
  </si>
  <si>
    <t>12/13郵送</t>
  </si>
  <si>
    <t>2010.11.1現在　無保険のこども調査（大阪社保協調査）</t>
  </si>
  <si>
    <t>11月初旬郵送済</t>
  </si>
  <si>
    <t>前年度・前々年度の保険料滞納額が15万円以上の世帯、及び全く納付のない世帯</t>
  </si>
  <si>
    <t>現年分を除く滞納保険料合計が30万円以上で、１年以上納付の無い世帯。</t>
  </si>
  <si>
    <t>前年度、前々年度保険料に滞納がある世帯</t>
  </si>
  <si>
    <t>１年６カ月以上納付がない世帯</t>
  </si>
  <si>
    <t>10/20郵送</t>
  </si>
  <si>
    <t>10.12.1</t>
  </si>
  <si>
    <t>特別な事情が無く保険料を６月以上滞納している世帯主</t>
  </si>
  <si>
    <t>特別な事情が無く保険料を１年以上滞納している世帯主</t>
  </si>
  <si>
    <t>「大東市国民健康保険税の滞納者に対する被保険者等の交付に関する要綱」による</t>
  </si>
  <si>
    <t>国基準以外の発行除外は乳幼児世帯、ひとり親世帯、病人がいる世帯、障害者世帯、その他</t>
  </si>
  <si>
    <t>10/12郵送</t>
  </si>
  <si>
    <t>９月末時点で、６月分以前の保険料に滞納がある世帯</t>
  </si>
  <si>
    <t>短期証を交付してから１年後以上の更新時に１年以上納付が無い世帯。</t>
  </si>
  <si>
    <t>前年度1/2以上の滞納のある世帯</t>
  </si>
  <si>
    <t>短期保険証世帯のうち、特別な事情がなく、１年を超える滞納がある世帯。</t>
  </si>
  <si>
    <t>現年度含め過去14ヵ月の賦課保険料についての納付が80％を下回る世帯。</t>
  </si>
  <si>
    <t>１年以上保険料の納付がなく、弁明書の提出もない世帯。</t>
  </si>
  <si>
    <t>10/20簡易書留</t>
  </si>
  <si>
    <t>9/25簡易書留</t>
  </si>
  <si>
    <t>平成２１年１１月に短期証を交付している世帯で、平成２２年度になってから納付が無い世帯。</t>
  </si>
  <si>
    <t>11/1簡易書留</t>
  </si>
  <si>
    <t>①保険税の滞納期間が6ヶ月以上13ヶ月未満のもの　又は②保険税の滞納期間が13ヶ月以上のもので分納誓約（履行）者</t>
  </si>
  <si>
    <t>９ヵ月</t>
  </si>
  <si>
    <t>７月交付済</t>
  </si>
  <si>
    <t>窓口・訪問</t>
  </si>
  <si>
    <t>保険料に未納があり、当該年度中に保険料の完納が見込めない。</t>
  </si>
  <si>
    <t>１年以上納付が無く、納付相談後にも納付に応じない世帯。</t>
  </si>
  <si>
    <t>10/29手渡し</t>
  </si>
  <si>
    <t>１年</t>
  </si>
  <si>
    <t>現年度保険料1/2以上滞納
前年度保険料全て滞納</t>
  </si>
  <si>
    <t>保険料の納期限から１年が経過するまでの間に、特別の事情が認められる場合を除き、保険料を納付しなかった世帯。</t>
  </si>
  <si>
    <t>10/29簡易書留</t>
  </si>
  <si>
    <t>[６ヶ月証基準]　現年度1から4期の納付率75％未満、かつ、前年前々年度の納付率92％以上
[３ヶ月証基準]　現年度1から4期の納付率75％未満、かつ、前年前々年度の納付率92％未満</t>
  </si>
  <si>
    <t>10/13簡易書留</t>
  </si>
  <si>
    <t>未集計</t>
  </si>
  <si>
    <t>保険料の負担能力が認められる世帯で、納期限から6ヶ月以上滞納している世帯主で、かつ保険料の分納誓約を履行しない。また督促状・催告書・電話催告等に応じようとしない者。</t>
  </si>
  <si>
    <t>被保険者証又は短期被保険者証の交付を受けている世帯主が正当な事由なく保険料を納期限から1年以上滞納している場合。</t>
  </si>
  <si>
    <t>前年度保険料滞納世帯　滞納額28.1％以上</t>
  </si>
  <si>
    <t>窓口</t>
  </si>
  <si>
    <t>・21年度4～7月のいずれかに未納有り、かつ、20年度以前にも未納有り。現在も資格あり。
・支払保険料(支払年度は問わない）が前年度保険料額の5割以下のもの。</t>
  </si>
  <si>
    <t>保険料の納付期限から1年が経過しても納付がなく、特別の事情にも該当しない世帯　(高校生世代以下除く）</t>
  </si>
  <si>
    <t>合　　計</t>
  </si>
  <si>
    <t>＊富田林市は国税還付金1件</t>
  </si>
  <si>
    <t>保険料の納付期限から1年間が経過するまでの間、全くない場合。
明らかに資格証回避の為のみに支払いがある場合。</t>
  </si>
  <si>
    <t>分納誓約はあるが、納付回数が5割以下の世帯。
分納誓約はあり、履行されているが、2年以上滞納保険料の解消見込みのない世帯。
納付交渉に応じない世帯。</t>
  </si>
  <si>
    <t>10/28郵送</t>
  </si>
  <si>
    <t>①納付相談及び納付相談等に一向に応じない　②納付相談等において取り決めた納付方法を履行しない　③特に必要があると認めるとき</t>
  </si>
  <si>
    <t>納期限から1年を経過するまでの間に保険料を納付しないとき</t>
  </si>
  <si>
    <t>前々年度賦課額に対して、前々年度から現年度の納付額の合計が5割に満たない世帯。</t>
  </si>
  <si>
    <t>前年度保険料納付状況が完納となっていない世帯。
納付約束不履行など納付の継続性が認められない世帯。
前々年度賦課額で一度も納付のない世帯。</t>
  </si>
  <si>
    <t>6ヵ月</t>
  </si>
  <si>
    <t>四條畷市</t>
  </si>
  <si>
    <t>前年度保険料が1/2以上未納がある世帯</t>
  </si>
  <si>
    <t>1年</t>
  </si>
  <si>
    <t>納付相談に応じない世帯
納付計画通りに保険料の納付を行わない世帯</t>
  </si>
  <si>
    <t>短期被保険者証世帯において納付実績のない世帯
特別の事情に関する届出のない世帯</t>
  </si>
  <si>
    <t>現年度第1期より以前に未納がある場合</t>
  </si>
  <si>
    <t>納期限から1年を経過して滞納を続けている世帯</t>
  </si>
  <si>
    <t>10/29書留</t>
  </si>
  <si>
    <t>窓口</t>
  </si>
  <si>
    <t>＊貝塚市は留め置き世帯に含まれるこどもの数を個別に数える必要はないと回答</t>
  </si>
  <si>
    <t>＊泉佐野市はシステム上、上記対象世帯のみの抽出が出来ないため</t>
  </si>
  <si>
    <t>前年度保険料滞納世帯(滞納額は関係なし)</t>
  </si>
  <si>
    <t>10/27郵送</t>
  </si>
  <si>
    <t>20101222大阪社保協調査</t>
  </si>
  <si>
    <t>20101222大阪社保協調査</t>
  </si>
  <si>
    <t>１件当現金化金額</t>
  </si>
  <si>
    <t>保険料を滞納している世帯であって
①保険料の督促又は催告を行ったにもかかわらず、納付相談に応じない場合
②保険料の納付相談又は納付指導により取り決められた納付計画どおり誠意をもって履行しない場合</t>
  </si>
  <si>
    <t>保険料の納付期限から1年を経過するまで滞納している世帯</t>
  </si>
  <si>
    <t>手渡し済み</t>
  </si>
  <si>
    <t>１月中に郵送</t>
  </si>
  <si>
    <t>未交付.12.1</t>
  </si>
  <si>
    <t>未交付率</t>
  </si>
  <si>
    <t>発行世帯10.11.1</t>
  </si>
  <si>
    <t>国保加入世帯率</t>
  </si>
  <si>
    <t>①／③</t>
  </si>
  <si>
    <t>10.11.1</t>
  </si>
  <si>
    <t>②／③</t>
  </si>
  <si>
    <t>国保最新データ　2010.12.22大阪社保協調査</t>
  </si>
  <si>
    <t>大阪市</t>
  </si>
  <si>
    <t>資格証明書発行世帯</t>
  </si>
  <si>
    <t>11/5簡易書留</t>
  </si>
  <si>
    <t>10/18簡易書留</t>
  </si>
  <si>
    <r>
      <t>国保料滞納に対する差押え状況(2010年4月-10月分)</t>
    </r>
    <r>
      <rPr>
        <sz val="10"/>
        <rFont val="ＭＳ Ｐゴシック"/>
        <family val="3"/>
      </rPr>
      <t>201012大阪社保協調査</t>
    </r>
  </si>
  <si>
    <t>＊単独差押とは国保料滞納だけに対して行う差押えのこと</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</si>
</sst>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0_);[Red]&quot;\&quot;&quot;\&quot;\!\!\(0&quot;\&quot;&quot;\&quot;\!\!\)"/>
    <numFmt numFmtId="226" formatCode="0_ "/>
    <numFmt numFmtId="227" formatCode="0.00_);[Red]&quot;\&quot;&quot;\&quot;\!\!\(0.00&quot;\&quot;&quot;\&quot;\!\!\)"/>
    <numFmt numFmtId="228" formatCode="#,##0.0;[Red]&quot;\&quot;&quot;\&quot;\!\!\-#,##0.0"/>
    <numFmt numFmtId="229" formatCode="#,##0.000;[Red]&quot;\&quot;&quot;\&quot;\!\!\-#,##0.000"/>
    <numFmt numFmtId="230" formatCode="#,##0.0;[Red]&quot;\&quot;\!\-#,##0.0"/>
    <numFmt numFmtId="231" formatCode="#,##0.000;[Red]&quot;\&quot;\!\-#,##0.000"/>
    <numFmt numFmtId="232" formatCode="#,##0.0;[Red]\-#,##0.0"/>
    <numFmt numFmtId="233" formatCode="#,##0.000;[Red]\-#,##0.000"/>
    <numFmt numFmtId="234" formatCode="0.000%"/>
    <numFmt numFmtId="235" formatCode="0.0_ "/>
    <numFmt numFmtId="236" formatCode="0.0000%"/>
    <numFmt numFmtId="237" formatCode="0.000_ "/>
    <numFmt numFmtId="238" formatCode="0.00_ "/>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sz val="14"/>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18"/>
      <name val="ＭＳ Ｐゴシック"/>
      <family val="3"/>
    </font>
    <font>
      <sz val="11"/>
      <name val="HGｺﾞｼｯｸM"/>
      <family val="3"/>
    </font>
    <font>
      <sz val="8"/>
      <name val="ＭＳ Ｐゴシック"/>
      <family val="3"/>
    </font>
    <font>
      <sz val="10"/>
      <name val="ＭＳ Ｐゴシック"/>
      <family val="3"/>
    </font>
    <font>
      <sz val="16"/>
      <name val="ＭＳ Ｐゴシック"/>
      <family val="3"/>
    </font>
    <font>
      <sz val="11"/>
      <name val="MS UI Gothic"/>
      <family val="3"/>
    </font>
    <font>
      <sz val="11"/>
      <name val="ＭＳ 明朝"/>
      <family val="1"/>
    </font>
    <font>
      <sz val="13.5"/>
      <color indexed="8"/>
      <name val="ＭＳ Ｐゴシック"/>
      <family val="3"/>
    </font>
    <font>
      <sz val="9"/>
      <color indexed="8"/>
      <name val="ＭＳ Ｐゴシック"/>
      <family val="3"/>
    </font>
    <font>
      <b/>
      <sz val="14"/>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double"/>
    </border>
    <border>
      <left style="thin"/>
      <right style="thin"/>
      <top style="thin"/>
      <bottom style="double"/>
    </border>
    <border>
      <left style="medium"/>
      <right style="medium"/>
      <top style="double"/>
      <bottom style="medium"/>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style="medium"/>
      <top style="thin"/>
      <bottom style="thin"/>
    </border>
    <border>
      <left style="medium"/>
      <right style="medium"/>
      <top style="thin"/>
      <bottom style="double"/>
    </border>
    <border>
      <left style="medium"/>
      <right style="thin"/>
      <top style="thin"/>
      <bottom style="double"/>
    </border>
    <border>
      <left style="thin"/>
      <right style="medium"/>
      <top style="thin"/>
      <bottom style="double"/>
    </border>
    <border>
      <left style="medium"/>
      <right style="medium"/>
      <top>
        <color indexed="63"/>
      </top>
      <bottom style="thin"/>
    </border>
    <border>
      <left style="medium"/>
      <right style="thin"/>
      <top>
        <color indexed="63"/>
      </top>
      <bottom style="thin"/>
    </border>
    <border>
      <left style="thin"/>
      <right style="thin"/>
      <top>
        <color indexed="63"/>
      </top>
      <bottom style="double"/>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medium"/>
    </border>
    <border>
      <left style="thin"/>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color indexed="63"/>
      </left>
      <right style="thin"/>
      <top style="medium"/>
      <bottom style="thin"/>
    </border>
    <border>
      <left style="thin"/>
      <right>
        <color indexed="63"/>
      </right>
      <top style="medium"/>
      <bottom style="thin"/>
    </border>
  </borders>
  <cellStyleXfs count="63">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5" fillId="7" borderId="4" applyNumberFormat="0" applyAlignment="0" applyProtection="0"/>
    <xf numFmtId="0" fontId="9" fillId="0" borderId="0" applyNumberFormat="0" applyFill="0" applyBorder="0" applyAlignment="0" applyProtection="0"/>
    <xf numFmtId="0" fontId="36" fillId="6" borderId="0" applyNumberFormat="0" applyBorder="0" applyAlignment="0" applyProtection="0"/>
  </cellStyleXfs>
  <cellXfs count="323">
    <xf numFmtId="0" fontId="0" fillId="0" borderId="0" xfId="0" applyAlignment="1">
      <alignment horizontal="distributed"/>
    </xf>
    <xf numFmtId="0" fontId="0" fillId="0" borderId="0" xfId="0" applyAlignment="1">
      <alignment horizontal="distributed" vertical="distributed"/>
    </xf>
    <xf numFmtId="0" fontId="7" fillId="0" borderId="0" xfId="0" applyFont="1" applyBorder="1" applyAlignment="1">
      <alignment horizontal="right"/>
    </xf>
    <xf numFmtId="0" fontId="6" fillId="0" borderId="0" xfId="0" applyFont="1" applyBorder="1" applyAlignment="1">
      <alignment/>
    </xf>
    <xf numFmtId="0" fontId="0" fillId="0" borderId="0" xfId="0" applyAlignment="1">
      <alignment horizontal="left"/>
    </xf>
    <xf numFmtId="0" fontId="10" fillId="0" borderId="0" xfId="0" applyFont="1" applyAlignment="1">
      <alignment horizontal="left"/>
    </xf>
    <xf numFmtId="0" fontId="0" fillId="0" borderId="0" xfId="0" applyFill="1" applyAlignment="1">
      <alignment horizontal="distributed"/>
    </xf>
    <xf numFmtId="0" fontId="0" fillId="0" borderId="0" xfId="0" applyFill="1" applyAlignment="1">
      <alignment horizontal="left"/>
    </xf>
    <xf numFmtId="10" fontId="0" fillId="0" borderId="10" xfId="42" applyNumberFormat="1" applyFont="1" applyFill="1" applyBorder="1" applyAlignment="1">
      <alignment horizontal="right"/>
    </xf>
    <xf numFmtId="0" fontId="0" fillId="0" borderId="0" xfId="0" applyFill="1" applyAlignment="1">
      <alignment horizontal="distributed" vertical="distributed"/>
    </xf>
    <xf numFmtId="0" fontId="0" fillId="0" borderId="0" xfId="0" applyFont="1" applyFill="1" applyAlignment="1">
      <alignment horizontal="right"/>
    </xf>
    <xf numFmtId="0" fontId="0" fillId="0" borderId="0" xfId="0" applyAlignment="1">
      <alignment horizontal="distributed" wrapText="1"/>
    </xf>
    <xf numFmtId="10" fontId="0" fillId="0" borderId="0" xfId="42" applyNumberFormat="1" applyFill="1" applyBorder="1" applyAlignment="1">
      <alignment horizontal="left"/>
    </xf>
    <xf numFmtId="0" fontId="0" fillId="0" borderId="0" xfId="0" applyFont="1" applyAlignment="1">
      <alignment horizontal="right"/>
    </xf>
    <xf numFmtId="0" fontId="0" fillId="0" borderId="11" xfId="0" applyFill="1" applyBorder="1" applyAlignment="1">
      <alignment horizontal="distributed"/>
    </xf>
    <xf numFmtId="0" fontId="0" fillId="0" borderId="0" xfId="0" applyFill="1" applyBorder="1" applyAlignment="1">
      <alignment horizontal="left"/>
    </xf>
    <xf numFmtId="0" fontId="0" fillId="0" borderId="0" xfId="0" applyFill="1" applyBorder="1" applyAlignment="1">
      <alignment horizontal="distributed"/>
    </xf>
    <xf numFmtId="0" fontId="14" fillId="0" borderId="0" xfId="0" applyFont="1" applyBorder="1" applyAlignment="1">
      <alignment/>
    </xf>
    <xf numFmtId="0" fontId="0" fillId="0" borderId="0" xfId="0" applyAlignment="1">
      <alignment vertical="center"/>
    </xf>
    <xf numFmtId="0" fontId="17" fillId="0" borderId="0" xfId="0" applyFont="1" applyAlignment="1">
      <alignment vertical="center"/>
    </xf>
    <xf numFmtId="0" fontId="6" fillId="0" borderId="12" xfId="0" applyFont="1" applyBorder="1" applyAlignment="1">
      <alignment horizontal="center" vertical="center"/>
    </xf>
    <xf numFmtId="0" fontId="0" fillId="0" borderId="12" xfId="0" applyFont="1" applyBorder="1" applyAlignment="1">
      <alignment horizontal="center" vertical="distributed"/>
    </xf>
    <xf numFmtId="0" fontId="6" fillId="0" borderId="13" xfId="0" applyFont="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11" fillId="18" borderId="10" xfId="0" applyFont="1" applyFill="1" applyBorder="1" applyAlignment="1">
      <alignment horizontal="left" vertical="center" indent="1" shrinkToFit="1"/>
    </xf>
    <xf numFmtId="0" fontId="11" fillId="0" borderId="10" xfId="0" applyFont="1" applyFill="1" applyBorder="1" applyAlignment="1">
      <alignment horizontal="left" vertical="center" indent="1" shrinkToFit="1"/>
    </xf>
    <xf numFmtId="38" fontId="0" fillId="18" borderId="10" xfId="49" applyFont="1" applyFill="1" applyBorder="1" applyAlignment="1">
      <alignment horizontal="left" vertical="center" wrapText="1"/>
    </xf>
    <xf numFmtId="0" fontId="0" fillId="18" borderId="10" xfId="0" applyFill="1" applyBorder="1" applyAlignment="1">
      <alignment horizontal="left" vertical="center" wrapText="1"/>
    </xf>
    <xf numFmtId="38" fontId="0" fillId="0" borderId="17" xfId="49" applyFill="1" applyBorder="1" applyAlignment="1">
      <alignment horizontal="right" vertical="center"/>
    </xf>
    <xf numFmtId="10" fontId="0" fillId="0" borderId="18" xfId="42" applyNumberFormat="1" applyFill="1" applyBorder="1" applyAlignment="1">
      <alignment horizontal="right" vertical="center"/>
    </xf>
    <xf numFmtId="10" fontId="0" fillId="0" borderId="10" xfId="42" applyNumberFormat="1" applyFill="1" applyBorder="1" applyAlignment="1">
      <alignment horizontal="right" vertical="center"/>
    </xf>
    <xf numFmtId="10" fontId="0" fillId="0" borderId="19" xfId="42" applyNumberFormat="1" applyFill="1" applyBorder="1" applyAlignment="1">
      <alignment horizontal="right" vertical="center"/>
    </xf>
    <xf numFmtId="10" fontId="0" fillId="0" borderId="20" xfId="42" applyNumberFormat="1" applyFill="1" applyBorder="1" applyAlignment="1">
      <alignment horizontal="right" vertical="center"/>
    </xf>
    <xf numFmtId="38" fontId="13" fillId="0" borderId="10" xfId="49" applyFont="1" applyFill="1" applyBorder="1" applyAlignment="1">
      <alignment horizontal="center" vertical="center"/>
    </xf>
    <xf numFmtId="10" fontId="0" fillId="0" borderId="20" xfId="42" applyNumberFormat="1" applyFont="1" applyFill="1" applyBorder="1" applyAlignment="1">
      <alignment horizontal="right" vertical="center"/>
    </xf>
    <xf numFmtId="0" fontId="0" fillId="0" borderId="10" xfId="0" applyFill="1" applyBorder="1" applyAlignment="1">
      <alignment horizontal="left" vertical="center" wrapText="1"/>
    </xf>
    <xf numFmtId="38" fontId="0" fillId="0" borderId="17" xfId="49" applyFont="1" applyFill="1" applyBorder="1" applyAlignment="1">
      <alignment horizontal="right" vertical="center"/>
    </xf>
    <xf numFmtId="10" fontId="0" fillId="0" borderId="21" xfId="42" applyNumberFormat="1" applyFill="1" applyBorder="1" applyAlignment="1">
      <alignment horizontal="right" vertical="center"/>
    </xf>
    <xf numFmtId="10" fontId="0" fillId="0" borderId="22" xfId="42" applyNumberFormat="1" applyFill="1" applyBorder="1" applyAlignment="1">
      <alignment horizontal="right" vertical="center"/>
    </xf>
    <xf numFmtId="10" fontId="0" fillId="0" borderId="23" xfId="42" applyNumberFormat="1" applyFill="1" applyBorder="1" applyAlignment="1">
      <alignment horizontal="right" vertical="center"/>
    </xf>
    <xf numFmtId="10" fontId="0" fillId="0" borderId="24" xfId="42" applyNumberFormat="1" applyFill="1" applyBorder="1" applyAlignment="1">
      <alignment horizontal="right" vertical="center"/>
    </xf>
    <xf numFmtId="38" fontId="0" fillId="0" borderId="20" xfId="49" applyFill="1" applyBorder="1" applyAlignment="1">
      <alignment horizontal="right" vertical="center"/>
    </xf>
    <xf numFmtId="38" fontId="0" fillId="0" borderId="10" xfId="49" applyFont="1" applyFill="1" applyBorder="1" applyAlignment="1">
      <alignment horizontal="left" vertical="center" wrapText="1"/>
    </xf>
    <xf numFmtId="10" fontId="0" fillId="0" borderId="10" xfId="42" applyNumberFormat="1" applyFont="1" applyFill="1" applyBorder="1" applyAlignment="1">
      <alignment horizontal="right" vertical="center"/>
    </xf>
    <xf numFmtId="10" fontId="0" fillId="0" borderId="19" xfId="42" applyNumberFormat="1" applyFont="1" applyFill="1" applyBorder="1" applyAlignment="1">
      <alignment horizontal="right" vertical="center"/>
    </xf>
    <xf numFmtId="10" fontId="0" fillId="0" borderId="20" xfId="42" applyNumberFormat="1" applyFont="1" applyFill="1" applyBorder="1" applyAlignment="1">
      <alignment horizontal="right" vertical="center"/>
    </xf>
    <xf numFmtId="38" fontId="0" fillId="0" borderId="17" xfId="49" applyFont="1" applyFill="1" applyBorder="1" applyAlignment="1">
      <alignment horizontal="right" vertical="center"/>
    </xf>
    <xf numFmtId="10" fontId="0" fillId="0" borderId="25" xfId="42" applyNumberFormat="1" applyFill="1" applyBorder="1" applyAlignment="1">
      <alignment horizontal="right" vertical="center"/>
    </xf>
    <xf numFmtId="10" fontId="0" fillId="0" borderId="26" xfId="42" applyNumberFormat="1" applyFill="1" applyBorder="1" applyAlignment="1">
      <alignment horizontal="right" vertical="center"/>
    </xf>
    <xf numFmtId="10" fontId="0" fillId="0" borderId="27" xfId="42" applyNumberFormat="1" applyFill="1" applyBorder="1" applyAlignment="1">
      <alignment horizontal="right" vertical="center"/>
    </xf>
    <xf numFmtId="10" fontId="0" fillId="0" borderId="28" xfId="42" applyNumberFormat="1" applyFill="1" applyBorder="1" applyAlignment="1">
      <alignment horizontal="right" vertical="center"/>
    </xf>
    <xf numFmtId="10" fontId="0" fillId="0" borderId="21" xfId="42" applyNumberFormat="1" applyFont="1" applyFill="1" applyBorder="1" applyAlignment="1">
      <alignment horizontal="right" vertical="center"/>
    </xf>
    <xf numFmtId="10" fontId="0" fillId="0" borderId="22" xfId="42" applyNumberFormat="1" applyFont="1" applyFill="1" applyBorder="1" applyAlignment="1">
      <alignment horizontal="right" vertical="center"/>
    </xf>
    <xf numFmtId="10" fontId="0" fillId="0" borderId="23" xfId="42" applyNumberFormat="1" applyFont="1" applyFill="1" applyBorder="1" applyAlignment="1">
      <alignment horizontal="right" vertical="center"/>
    </xf>
    <xf numFmtId="10" fontId="0" fillId="0" borderId="24" xfId="42" applyNumberFormat="1" applyFont="1" applyFill="1" applyBorder="1" applyAlignment="1">
      <alignment horizontal="right" vertical="center"/>
    </xf>
    <xf numFmtId="38" fontId="0" fillId="0" borderId="20" xfId="49" applyFont="1" applyFill="1" applyBorder="1" applyAlignment="1">
      <alignment horizontal="right" vertical="center"/>
    </xf>
    <xf numFmtId="0" fontId="18" fillId="0" borderId="13" xfId="0" applyFont="1" applyBorder="1" applyAlignment="1">
      <alignment horizontal="center" vertical="center" wrapText="1"/>
    </xf>
    <xf numFmtId="38" fontId="13" fillId="0" borderId="19" xfId="49" applyFont="1" applyFill="1" applyBorder="1" applyAlignment="1">
      <alignment horizontal="center" vertical="center"/>
    </xf>
    <xf numFmtId="38" fontId="13" fillId="0" borderId="18" xfId="49" applyFont="1" applyFill="1" applyBorder="1" applyAlignment="1">
      <alignment horizontal="center" vertical="center"/>
    </xf>
    <xf numFmtId="0" fontId="18" fillId="0" borderId="16" xfId="0" applyFont="1" applyBorder="1" applyAlignment="1">
      <alignment horizontal="center" vertical="center" wrapText="1"/>
    </xf>
    <xf numFmtId="10" fontId="0" fillId="0" borderId="29" xfId="42" applyNumberFormat="1" applyFill="1" applyBorder="1" applyAlignment="1">
      <alignment horizontal="right" vertical="center"/>
    </xf>
    <xf numFmtId="10" fontId="0" fillId="0" borderId="30" xfId="42" applyNumberFormat="1" applyFill="1" applyBorder="1" applyAlignment="1">
      <alignment horizontal="right" vertical="center"/>
    </xf>
    <xf numFmtId="0" fontId="0" fillId="0" borderId="31" xfId="0" applyFill="1" applyBorder="1" applyAlignment="1">
      <alignment horizontal="left" vertical="center" indent="1"/>
    </xf>
    <xf numFmtId="38" fontId="0" fillId="0" borderId="32" xfId="49" applyFont="1" applyFill="1" applyBorder="1" applyAlignment="1">
      <alignment horizontal="right" vertical="center"/>
    </xf>
    <xf numFmtId="38" fontId="0" fillId="0" borderId="33" xfId="49" applyFont="1" applyFill="1" applyBorder="1" applyAlignment="1">
      <alignment horizontal="right" vertical="center"/>
    </xf>
    <xf numFmtId="10" fontId="0" fillId="0" borderId="34" xfId="42" applyNumberFormat="1" applyFill="1" applyBorder="1" applyAlignment="1">
      <alignment horizontal="right" vertical="center"/>
    </xf>
    <xf numFmtId="10" fontId="0" fillId="0" borderId="35" xfId="42" applyNumberFormat="1" applyFill="1" applyBorder="1" applyAlignment="1">
      <alignment horizontal="right" vertical="center"/>
    </xf>
    <xf numFmtId="10" fontId="0" fillId="0" borderId="36" xfId="42" applyNumberFormat="1" applyFill="1" applyBorder="1" applyAlignment="1">
      <alignment horizontal="right" vertical="center"/>
    </xf>
    <xf numFmtId="10" fontId="0" fillId="0" borderId="33" xfId="42" applyNumberFormat="1" applyFill="1" applyBorder="1" applyAlignment="1">
      <alignment horizontal="right" vertical="center"/>
    </xf>
    <xf numFmtId="0" fontId="15" fillId="0" borderId="37" xfId="0" applyFont="1" applyFill="1" applyBorder="1" applyAlignment="1">
      <alignment horizontal="left" vertical="center" indent="1"/>
    </xf>
    <xf numFmtId="0" fontId="15" fillId="18" borderId="37" xfId="0" applyFont="1" applyFill="1" applyBorder="1" applyAlignment="1">
      <alignment horizontal="left" vertical="center" indent="1"/>
    </xf>
    <xf numFmtId="38" fontId="0" fillId="18" borderId="17" xfId="49" applyFill="1" applyBorder="1" applyAlignment="1">
      <alignment horizontal="right" vertical="center"/>
    </xf>
    <xf numFmtId="38" fontId="0" fillId="18" borderId="20" xfId="49" applyFont="1" applyFill="1" applyBorder="1" applyAlignment="1">
      <alignment horizontal="right" vertical="center"/>
    </xf>
    <xf numFmtId="38" fontId="0" fillId="18" borderId="20" xfId="49" applyFill="1" applyBorder="1" applyAlignment="1">
      <alignment horizontal="right" vertical="center"/>
    </xf>
    <xf numFmtId="38" fontId="0" fillId="18" borderId="17" xfId="49" applyFont="1" applyFill="1" applyBorder="1" applyAlignment="1">
      <alignment horizontal="right" vertical="center"/>
    </xf>
    <xf numFmtId="0" fontId="15" fillId="18" borderId="38" xfId="0" applyFont="1" applyFill="1" applyBorder="1" applyAlignment="1">
      <alignment horizontal="left" vertical="center" indent="1"/>
    </xf>
    <xf numFmtId="38" fontId="0" fillId="18" borderId="39" xfId="49" applyFill="1" applyBorder="1" applyAlignment="1">
      <alignment horizontal="right" vertical="center"/>
    </xf>
    <xf numFmtId="38" fontId="0" fillId="18" borderId="40" xfId="49" applyFill="1" applyBorder="1" applyAlignment="1">
      <alignment horizontal="right" vertical="center"/>
    </xf>
    <xf numFmtId="38" fontId="0" fillId="18" borderId="10" xfId="49" applyFont="1" applyFill="1" applyBorder="1" applyAlignment="1">
      <alignment horizontal="left" vertical="center" wrapText="1"/>
    </xf>
    <xf numFmtId="0" fontId="0" fillId="18" borderId="10" xfId="0" applyFill="1" applyBorder="1" applyAlignment="1">
      <alignment horizontal="left" vertical="center"/>
    </xf>
    <xf numFmtId="0" fontId="18" fillId="0" borderId="12" xfId="0" applyFont="1" applyBorder="1" applyAlignment="1">
      <alignment horizontal="center" vertical="center" wrapText="1"/>
    </xf>
    <xf numFmtId="0" fontId="15" fillId="0" borderId="41" xfId="0" applyFont="1" applyFill="1" applyBorder="1" applyAlignment="1">
      <alignment horizontal="left" vertical="center" indent="1"/>
    </xf>
    <xf numFmtId="38" fontId="0" fillId="0" borderId="42"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42" xfId="49" applyFont="1" applyFill="1" applyBorder="1" applyAlignment="1">
      <alignment horizontal="right" vertical="center"/>
    </xf>
    <xf numFmtId="0" fontId="11" fillId="0" borderId="43" xfId="0" applyFont="1" applyFill="1" applyBorder="1" applyAlignment="1">
      <alignment horizontal="left" vertical="center" indent="1" shrinkToFit="1"/>
    </xf>
    <xf numFmtId="38" fontId="0" fillId="0" borderId="43" xfId="49" applyFont="1" applyFill="1" applyBorder="1" applyAlignment="1">
      <alignment horizontal="left" vertical="center" wrapText="1"/>
    </xf>
    <xf numFmtId="0" fontId="0" fillId="0" borderId="30" xfId="0" applyFill="1" applyBorder="1" applyAlignment="1">
      <alignment horizontal="left" vertical="center" wrapText="1"/>
    </xf>
    <xf numFmtId="38" fontId="0" fillId="0" borderId="30" xfId="49" applyFont="1" applyFill="1" applyBorder="1" applyAlignment="1">
      <alignment horizontal="left" vertical="center" wrapText="1"/>
    </xf>
    <xf numFmtId="0" fontId="15" fillId="0" borderId="44" xfId="0" applyFont="1" applyFill="1" applyBorder="1" applyAlignment="1">
      <alignment horizontal="left" vertical="center" indent="1"/>
    </xf>
    <xf numFmtId="38" fontId="0" fillId="0" borderId="45" xfId="49" applyFont="1" applyFill="1" applyBorder="1" applyAlignment="1">
      <alignment horizontal="right" vertical="center"/>
    </xf>
    <xf numFmtId="38" fontId="0" fillId="0" borderId="28" xfId="49" applyFill="1" applyBorder="1" applyAlignment="1">
      <alignment horizontal="right" vertical="center"/>
    </xf>
    <xf numFmtId="38" fontId="13" fillId="0" borderId="10" xfId="49" applyFont="1" applyFill="1" applyBorder="1" applyAlignment="1">
      <alignment horizontal="center" vertical="center" shrinkToFit="1"/>
    </xf>
    <xf numFmtId="38" fontId="0" fillId="0" borderId="20" xfId="49" applyFont="1" applyFill="1" applyBorder="1" applyAlignment="1">
      <alignment horizontal="right" vertical="center"/>
    </xf>
    <xf numFmtId="38" fontId="0" fillId="0" borderId="10" xfId="49" applyFont="1" applyFill="1" applyBorder="1" applyAlignment="1">
      <alignment horizontal="left" vertical="center" wrapText="1"/>
    </xf>
    <xf numFmtId="0" fontId="0" fillId="0" borderId="10" xfId="0" applyFill="1" applyBorder="1" applyAlignment="1">
      <alignment horizontal="left" vertical="center"/>
    </xf>
    <xf numFmtId="0" fontId="15" fillId="0" borderId="37" xfId="0" applyFont="1" applyFill="1" applyBorder="1" applyAlignment="1">
      <alignment horizontal="left" vertical="center" wrapText="1" indent="1"/>
    </xf>
    <xf numFmtId="0" fontId="11" fillId="0" borderId="46" xfId="0" applyFont="1" applyFill="1" applyBorder="1" applyAlignment="1">
      <alignment horizontal="left" vertical="center" indent="1" shrinkToFit="1"/>
    </xf>
    <xf numFmtId="38" fontId="0" fillId="0" borderId="46" xfId="49" applyFont="1" applyFill="1" applyBorder="1" applyAlignment="1">
      <alignment horizontal="left" vertical="center" wrapText="1"/>
    </xf>
    <xf numFmtId="38" fontId="0" fillId="0" borderId="22" xfId="49" applyFont="1" applyFill="1" applyBorder="1" applyAlignment="1">
      <alignment horizontal="left" vertical="center" wrapText="1"/>
    </xf>
    <xf numFmtId="0" fontId="0" fillId="0" borderId="22" xfId="0" applyFill="1" applyBorder="1" applyAlignment="1">
      <alignment horizontal="left" vertical="center" wrapText="1"/>
    </xf>
    <xf numFmtId="38" fontId="20" fillId="0" borderId="10" xfId="49" applyFont="1" applyFill="1" applyBorder="1" applyAlignment="1">
      <alignment horizontal="center" vertical="center" shrinkToFit="1"/>
    </xf>
    <xf numFmtId="0" fontId="0" fillId="0" borderId="0" xfId="0" applyAlignment="1">
      <alignment horizontal="distributed" shrinkToFit="1"/>
    </xf>
    <xf numFmtId="0" fontId="0" fillId="0" borderId="0" xfId="0" applyAlignment="1">
      <alignment vertical="center" shrinkToFit="1"/>
    </xf>
    <xf numFmtId="38" fontId="0" fillId="0" borderId="24" xfId="49" applyFill="1" applyBorder="1" applyAlignment="1">
      <alignment horizontal="right" vertical="center"/>
    </xf>
    <xf numFmtId="0" fontId="11" fillId="0" borderId="47" xfId="0" applyFont="1" applyBorder="1" applyAlignment="1">
      <alignment horizontal="distributed" vertical="distributed"/>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5" fillId="18" borderId="49" xfId="0" applyFont="1" applyFill="1" applyBorder="1" applyAlignment="1">
      <alignment horizontal="center" vertical="center" shrinkToFit="1"/>
    </xf>
    <xf numFmtId="0" fontId="15" fillId="18" borderId="50" xfId="0" applyFont="1" applyFill="1" applyBorder="1" applyAlignment="1">
      <alignment horizontal="center" vertical="center" shrinkToFit="1"/>
    </xf>
    <xf numFmtId="0" fontId="11" fillId="0" borderId="47" xfId="0" applyFont="1" applyBorder="1" applyAlignment="1">
      <alignment horizontal="center" vertical="center" shrinkToFit="1"/>
    </xf>
    <xf numFmtId="0" fontId="5" fillId="0" borderId="0" xfId="0" applyFont="1" applyAlignment="1">
      <alignment horizontal="distributed" vertical="distributed"/>
    </xf>
    <xf numFmtId="0" fontId="5" fillId="0" borderId="0" xfId="0" applyFont="1" applyFill="1" applyBorder="1" applyAlignment="1">
      <alignment horizontal="left"/>
    </xf>
    <xf numFmtId="0" fontId="5" fillId="0" borderId="0" xfId="0" applyFont="1" applyFill="1" applyBorder="1" applyAlignment="1">
      <alignment horizontal="distributed"/>
    </xf>
    <xf numFmtId="0" fontId="5" fillId="0" borderId="0" xfId="0" applyFont="1" applyAlignment="1">
      <alignment horizontal="distributed"/>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38" fontId="0" fillId="0" borderId="51" xfId="49" applyFont="1" applyBorder="1" applyAlignment="1">
      <alignment horizontal="center" vertical="center" wrapText="1"/>
    </xf>
    <xf numFmtId="38" fontId="0" fillId="0" borderId="52" xfId="49"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38" fontId="0" fillId="0" borderId="54" xfId="49" applyFont="1" applyBorder="1" applyAlignment="1">
      <alignment horizontal="center" vertical="center"/>
    </xf>
    <xf numFmtId="0" fontId="0" fillId="0" borderId="53" xfId="0" applyFont="1" applyBorder="1" applyAlignment="1">
      <alignment horizontal="center" vertical="center"/>
    </xf>
    <xf numFmtId="38" fontId="0" fillId="0" borderId="42" xfId="49" applyFont="1" applyFill="1" applyBorder="1" applyAlignment="1">
      <alignment horizontal="right" vertical="center"/>
    </xf>
    <xf numFmtId="224" fontId="0" fillId="0" borderId="22" xfId="42" applyNumberFormat="1" applyFont="1" applyFill="1" applyBorder="1" applyAlignment="1">
      <alignment horizontal="right" vertical="center"/>
    </xf>
    <xf numFmtId="38" fontId="0" fillId="0" borderId="22" xfId="49" applyFont="1" applyFill="1" applyBorder="1" applyAlignment="1">
      <alignment horizontal="right" vertical="center"/>
    </xf>
    <xf numFmtId="9" fontId="0" fillId="0" borderId="24" xfId="42" applyFont="1" applyFill="1" applyBorder="1" applyAlignment="1">
      <alignment horizontal="right" vertical="center"/>
    </xf>
    <xf numFmtId="38" fontId="0" fillId="0" borderId="21" xfId="49" applyFont="1" applyFill="1" applyBorder="1" applyAlignment="1">
      <alignment horizontal="right" vertical="center"/>
    </xf>
    <xf numFmtId="224" fontId="0" fillId="0" borderId="24" xfId="42" applyNumberFormat="1" applyFont="1" applyFill="1" applyBorder="1" applyAlignment="1">
      <alignment horizontal="right" vertical="center"/>
    </xf>
    <xf numFmtId="224" fontId="0" fillId="0" borderId="11" xfId="42" applyNumberFormat="1" applyFont="1" applyFill="1" applyBorder="1" applyAlignment="1">
      <alignment horizontal="center" vertical="center"/>
    </xf>
    <xf numFmtId="38" fontId="0" fillId="0" borderId="41" xfId="49" applyFont="1" applyFill="1" applyBorder="1" applyAlignment="1">
      <alignment horizontal="right" vertical="center"/>
    </xf>
    <xf numFmtId="224" fontId="0" fillId="0" borderId="24" xfId="42" applyNumberFormat="1" applyFont="1" applyFill="1" applyBorder="1" applyAlignment="1">
      <alignment horizontal="center" vertical="center"/>
    </xf>
    <xf numFmtId="0" fontId="0" fillId="0" borderId="41" xfId="0" applyFont="1" applyFill="1" applyBorder="1" applyAlignment="1">
      <alignment horizontal="center"/>
    </xf>
    <xf numFmtId="38" fontId="0" fillId="0" borderId="17" xfId="49" applyFont="1" applyFill="1" applyBorder="1" applyAlignment="1">
      <alignment horizontal="right" vertical="center"/>
    </xf>
    <xf numFmtId="224" fontId="0" fillId="0" borderId="10" xfId="42" applyNumberFormat="1" applyFont="1" applyFill="1" applyBorder="1" applyAlignment="1">
      <alignment horizontal="right" vertical="center"/>
    </xf>
    <xf numFmtId="38" fontId="0" fillId="0" borderId="10" xfId="49" applyFont="1" applyFill="1" applyBorder="1" applyAlignment="1">
      <alignment horizontal="right" vertical="center"/>
    </xf>
    <xf numFmtId="9" fontId="0" fillId="0" borderId="20" xfId="42" applyFont="1" applyFill="1" applyBorder="1" applyAlignment="1">
      <alignment horizontal="right" vertical="center"/>
    </xf>
    <xf numFmtId="38" fontId="0" fillId="0" borderId="18" xfId="49" applyFont="1" applyFill="1" applyBorder="1" applyAlignment="1">
      <alignment horizontal="right" vertical="center"/>
    </xf>
    <xf numFmtId="224" fontId="0" fillId="0" borderId="20" xfId="42" applyNumberFormat="1" applyFont="1" applyFill="1" applyBorder="1" applyAlignment="1">
      <alignment horizontal="right" vertical="center"/>
    </xf>
    <xf numFmtId="224" fontId="0" fillId="0" borderId="55" xfId="42" applyNumberFormat="1" applyFont="1" applyFill="1" applyBorder="1" applyAlignment="1">
      <alignment horizontal="center" vertical="center"/>
    </xf>
    <xf numFmtId="38" fontId="0" fillId="0" borderId="37" xfId="49" applyFont="1" applyFill="1" applyBorder="1" applyAlignment="1">
      <alignment horizontal="right" vertical="center"/>
    </xf>
    <xf numFmtId="224" fontId="0" fillId="0" borderId="20" xfId="42" applyNumberFormat="1" applyFont="1" applyFill="1" applyBorder="1" applyAlignment="1">
      <alignment horizontal="center" vertical="center"/>
    </xf>
    <xf numFmtId="0" fontId="0" fillId="0" borderId="37" xfId="0" applyFont="1" applyFill="1" applyBorder="1" applyAlignment="1">
      <alignment horizontal="center"/>
    </xf>
    <xf numFmtId="38" fontId="0" fillId="18" borderId="17" xfId="49" applyFont="1" applyFill="1" applyBorder="1" applyAlignment="1">
      <alignment horizontal="right" vertical="center"/>
    </xf>
    <xf numFmtId="224" fontId="0" fillId="18" borderId="10" xfId="42" applyNumberFormat="1" applyFont="1" applyFill="1" applyBorder="1" applyAlignment="1">
      <alignment horizontal="right" vertical="center"/>
    </xf>
    <xf numFmtId="38" fontId="0" fillId="18" borderId="10" xfId="49" applyFont="1" applyFill="1" applyBorder="1" applyAlignment="1">
      <alignment horizontal="right" vertical="center"/>
    </xf>
    <xf numFmtId="9" fontId="0" fillId="18" borderId="20" xfId="42" applyFont="1" applyFill="1" applyBorder="1" applyAlignment="1">
      <alignment horizontal="right" vertical="center"/>
    </xf>
    <xf numFmtId="38" fontId="0" fillId="18" borderId="18" xfId="49" applyFont="1" applyFill="1" applyBorder="1" applyAlignment="1">
      <alignment horizontal="right" vertical="center"/>
    </xf>
    <xf numFmtId="224" fontId="0" fillId="18" borderId="20" xfId="42" applyNumberFormat="1" applyFont="1" applyFill="1" applyBorder="1" applyAlignment="1">
      <alignment horizontal="right" vertical="center"/>
    </xf>
    <xf numFmtId="224" fontId="0" fillId="18" borderId="55" xfId="42" applyNumberFormat="1" applyFont="1" applyFill="1" applyBorder="1" applyAlignment="1">
      <alignment horizontal="center" vertical="center"/>
    </xf>
    <xf numFmtId="38" fontId="0" fillId="18" borderId="37" xfId="49" applyFont="1" applyFill="1" applyBorder="1" applyAlignment="1">
      <alignment horizontal="right" vertical="center"/>
    </xf>
    <xf numFmtId="224" fontId="0" fillId="18" borderId="20" xfId="42" applyNumberFormat="1" applyFont="1" applyFill="1" applyBorder="1" applyAlignment="1">
      <alignment horizontal="center" vertical="center"/>
    </xf>
    <xf numFmtId="0" fontId="0" fillId="18" borderId="37" xfId="0" applyFont="1" applyFill="1" applyBorder="1" applyAlignment="1">
      <alignment horizontal="center"/>
    </xf>
    <xf numFmtId="38" fontId="0" fillId="18" borderId="45" xfId="49" applyFont="1" applyFill="1" applyBorder="1" applyAlignment="1">
      <alignment horizontal="right" vertical="center"/>
    </xf>
    <xf numFmtId="224" fontId="0" fillId="18" borderId="26" xfId="42" applyNumberFormat="1" applyFont="1" applyFill="1" applyBorder="1" applyAlignment="1">
      <alignment horizontal="right" vertical="center"/>
    </xf>
    <xf numFmtId="38" fontId="0" fillId="18" borderId="26" xfId="49" applyFont="1" applyFill="1" applyBorder="1" applyAlignment="1">
      <alignment horizontal="right" vertical="center"/>
    </xf>
    <xf numFmtId="9" fontId="0" fillId="18" borderId="28" xfId="42" applyFont="1" applyFill="1" applyBorder="1" applyAlignment="1">
      <alignment horizontal="right" vertical="center"/>
    </xf>
    <xf numFmtId="38" fontId="0" fillId="18" borderId="25" xfId="49" applyFont="1" applyFill="1" applyBorder="1" applyAlignment="1">
      <alignment horizontal="right" vertical="center"/>
    </xf>
    <xf numFmtId="224" fontId="0" fillId="18" borderId="28" xfId="42" applyNumberFormat="1" applyFont="1" applyFill="1" applyBorder="1" applyAlignment="1">
      <alignment horizontal="right" vertical="center"/>
    </xf>
    <xf numFmtId="224" fontId="0" fillId="18" borderId="56" xfId="42" applyNumberFormat="1" applyFont="1" applyFill="1" applyBorder="1" applyAlignment="1">
      <alignment horizontal="center" vertical="center"/>
    </xf>
    <xf numFmtId="38" fontId="0" fillId="18" borderId="44" xfId="49" applyFont="1" applyFill="1" applyBorder="1" applyAlignment="1">
      <alignment horizontal="right" vertical="center"/>
    </xf>
    <xf numFmtId="224" fontId="0" fillId="18" borderId="28" xfId="42" applyNumberFormat="1" applyFont="1" applyFill="1" applyBorder="1" applyAlignment="1">
      <alignment horizontal="center" vertical="center"/>
    </xf>
    <xf numFmtId="0" fontId="0" fillId="18" borderId="44" xfId="0" applyFont="1" applyFill="1" applyBorder="1" applyAlignment="1">
      <alignment horizontal="center"/>
    </xf>
    <xf numFmtId="38" fontId="0" fillId="0" borderId="51" xfId="49" applyFont="1" applyBorder="1" applyAlignment="1">
      <alignment horizontal="right" vertical="center"/>
    </xf>
    <xf numFmtId="224" fontId="0" fillId="0" borderId="52" xfId="42" applyNumberFormat="1" applyFont="1" applyBorder="1" applyAlignment="1">
      <alignment horizontal="right" vertical="center"/>
    </xf>
    <xf numFmtId="38" fontId="0" fillId="0" borderId="52" xfId="49" applyFont="1" applyFill="1" applyBorder="1" applyAlignment="1">
      <alignment horizontal="right" vertical="center"/>
    </xf>
    <xf numFmtId="9" fontId="0" fillId="0" borderId="53" xfId="42" applyFont="1" applyFill="1" applyBorder="1" applyAlignment="1">
      <alignment horizontal="right" vertical="center"/>
    </xf>
    <xf numFmtId="38" fontId="0" fillId="0" borderId="54" xfId="49" applyFont="1" applyBorder="1" applyAlignment="1">
      <alignment horizontal="right" vertical="center"/>
    </xf>
    <xf numFmtId="224" fontId="0" fillId="0" borderId="53" xfId="42" applyNumberFormat="1" applyFont="1" applyBorder="1" applyAlignment="1">
      <alignment horizontal="right" vertical="center"/>
    </xf>
    <xf numFmtId="224" fontId="0" fillId="0" borderId="57" xfId="42" applyNumberFormat="1" applyFont="1" applyFill="1" applyBorder="1" applyAlignment="1">
      <alignment horizontal="center" vertical="center"/>
    </xf>
    <xf numFmtId="38" fontId="0" fillId="0" borderId="58" xfId="49" applyFont="1" applyBorder="1" applyAlignment="1">
      <alignment horizontal="right" vertical="center"/>
    </xf>
    <xf numFmtId="38" fontId="0" fillId="0" borderId="52" xfId="49" applyFont="1" applyBorder="1" applyAlignment="1">
      <alignment horizontal="right" vertical="center"/>
    </xf>
    <xf numFmtId="224" fontId="0" fillId="0" borderId="53" xfId="42" applyNumberFormat="1" applyFont="1" applyBorder="1" applyAlignment="1">
      <alignment horizontal="center" vertical="center"/>
    </xf>
    <xf numFmtId="0" fontId="0" fillId="0" borderId="58" xfId="0" applyFont="1" applyBorder="1" applyAlignment="1">
      <alignment horizontal="distributed"/>
    </xf>
    <xf numFmtId="0" fontId="0" fillId="0" borderId="0" xfId="0" applyFont="1" applyAlignment="1">
      <alignment horizontal="distributed" vertical="distributed"/>
    </xf>
    <xf numFmtId="0" fontId="0" fillId="0" borderId="0" xfId="0" applyFont="1" applyAlignment="1">
      <alignment horizontal="distributed"/>
    </xf>
    <xf numFmtId="0" fontId="18" fillId="0" borderId="12" xfId="0" applyFont="1" applyBorder="1" applyAlignment="1">
      <alignment horizontal="center" vertical="center" wrapText="1" shrinkToFit="1"/>
    </xf>
    <xf numFmtId="0" fontId="18"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41" xfId="0" applyFont="1" applyFill="1" applyBorder="1" applyAlignment="1">
      <alignment horizontal="center" vertical="center"/>
    </xf>
    <xf numFmtId="38" fontId="5" fillId="0" borderId="42" xfId="49" applyFont="1" applyFill="1" applyBorder="1" applyAlignment="1">
      <alignment horizontal="right" vertical="center"/>
    </xf>
    <xf numFmtId="38" fontId="5" fillId="0" borderId="21" xfId="49" applyFont="1" applyFill="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38" fontId="5" fillId="0" borderId="42" xfId="0" applyNumberFormat="1" applyFont="1" applyFill="1" applyBorder="1" applyAlignment="1">
      <alignment horizontal="right" vertical="center"/>
    </xf>
    <xf numFmtId="38" fontId="5" fillId="0" borderId="22" xfId="0" applyNumberFormat="1" applyFont="1" applyFill="1" applyBorder="1" applyAlignment="1">
      <alignment horizontal="right" vertical="center"/>
    </xf>
    <xf numFmtId="38" fontId="5" fillId="0" borderId="24" xfId="49" applyFont="1" applyFill="1" applyBorder="1" applyAlignment="1">
      <alignment horizontal="right" vertical="center"/>
    </xf>
    <xf numFmtId="0" fontId="5" fillId="0" borderId="37" xfId="0" applyFont="1" applyFill="1" applyBorder="1" applyAlignment="1">
      <alignment horizontal="center" vertical="center"/>
    </xf>
    <xf numFmtId="38" fontId="5" fillId="0" borderId="17" xfId="49" applyFont="1" applyFill="1" applyBorder="1" applyAlignment="1">
      <alignment horizontal="right" vertical="center"/>
    </xf>
    <xf numFmtId="38" fontId="5" fillId="0" borderId="18" xfId="49" applyFont="1" applyFill="1" applyBorder="1" applyAlignment="1">
      <alignment horizontal="right" vertical="center"/>
    </xf>
    <xf numFmtId="38" fontId="5" fillId="0" borderId="10" xfId="49" applyFont="1" applyFill="1" applyBorder="1" applyAlignment="1">
      <alignment horizontal="right" vertical="center"/>
    </xf>
    <xf numFmtId="38" fontId="5" fillId="0" borderId="19" xfId="49" applyFont="1" applyFill="1" applyBorder="1" applyAlignment="1">
      <alignment horizontal="right" vertical="center"/>
    </xf>
    <xf numFmtId="38" fontId="5" fillId="0" borderId="17" xfId="0" applyNumberFormat="1" applyFont="1" applyFill="1" applyBorder="1" applyAlignment="1">
      <alignment horizontal="right" vertical="center"/>
    </xf>
    <xf numFmtId="38" fontId="5" fillId="0" borderId="10" xfId="0" applyNumberFormat="1" applyFont="1" applyFill="1" applyBorder="1" applyAlignment="1">
      <alignment horizontal="right" vertical="center"/>
    </xf>
    <xf numFmtId="38" fontId="5" fillId="0" borderId="20" xfId="49" applyFont="1" applyFill="1" applyBorder="1" applyAlignment="1">
      <alignment horizontal="right" vertical="center"/>
    </xf>
    <xf numFmtId="0" fontId="5" fillId="18" borderId="37" xfId="0" applyFont="1" applyFill="1" applyBorder="1" applyAlignment="1">
      <alignment horizontal="center" vertical="center"/>
    </xf>
    <xf numFmtId="38" fontId="5" fillId="18" borderId="17" xfId="49" applyFont="1" applyFill="1" applyBorder="1" applyAlignment="1">
      <alignment horizontal="right" vertical="center"/>
    </xf>
    <xf numFmtId="38" fontId="5" fillId="18" borderId="18" xfId="49" applyFont="1" applyFill="1" applyBorder="1" applyAlignment="1">
      <alignment horizontal="right" vertical="center"/>
    </xf>
    <xf numFmtId="38" fontId="5" fillId="18" borderId="10" xfId="49" applyFont="1" applyFill="1" applyBorder="1" applyAlignment="1">
      <alignment horizontal="right" vertical="center"/>
    </xf>
    <xf numFmtId="38" fontId="5" fillId="18" borderId="19" xfId="49" applyFont="1" applyFill="1" applyBorder="1" applyAlignment="1">
      <alignment horizontal="right" vertical="center"/>
    </xf>
    <xf numFmtId="38" fontId="5" fillId="18" borderId="17" xfId="0" applyNumberFormat="1" applyFont="1" applyFill="1" applyBorder="1" applyAlignment="1">
      <alignment horizontal="right" vertical="center"/>
    </xf>
    <xf numFmtId="38" fontId="5" fillId="18" borderId="10" xfId="0" applyNumberFormat="1" applyFont="1" applyFill="1" applyBorder="1" applyAlignment="1">
      <alignment horizontal="right" vertical="center"/>
    </xf>
    <xf numFmtId="38" fontId="5" fillId="0" borderId="55" xfId="49" applyFont="1" applyFill="1" applyBorder="1" applyAlignment="1">
      <alignment horizontal="right" vertical="center"/>
    </xf>
    <xf numFmtId="0" fontId="5" fillId="18" borderId="44" xfId="0" applyFont="1" applyFill="1" applyBorder="1" applyAlignment="1">
      <alignment horizontal="center" vertical="center"/>
    </xf>
    <xf numFmtId="38" fontId="5" fillId="18" borderId="45" xfId="49" applyFont="1" applyFill="1" applyBorder="1" applyAlignment="1">
      <alignment horizontal="right" vertical="center"/>
    </xf>
    <xf numFmtId="38" fontId="5" fillId="18" borderId="25" xfId="49" applyFont="1" applyFill="1" applyBorder="1" applyAlignment="1">
      <alignment horizontal="right" vertical="center"/>
    </xf>
    <xf numFmtId="38" fontId="5" fillId="18" borderId="26" xfId="49" applyFont="1" applyFill="1" applyBorder="1" applyAlignment="1">
      <alignment horizontal="right" vertical="center"/>
    </xf>
    <xf numFmtId="38" fontId="5" fillId="18" borderId="27" xfId="49" applyFont="1" applyFill="1" applyBorder="1" applyAlignment="1">
      <alignment horizontal="right" vertical="center"/>
    </xf>
    <xf numFmtId="38" fontId="5" fillId="18" borderId="45" xfId="0" applyNumberFormat="1" applyFont="1" applyFill="1" applyBorder="1" applyAlignment="1">
      <alignment horizontal="right" vertical="center"/>
    </xf>
    <xf numFmtId="38" fontId="5" fillId="18" borderId="26" xfId="0" applyNumberFormat="1" applyFont="1" applyFill="1" applyBorder="1" applyAlignment="1">
      <alignment horizontal="right" vertical="center"/>
    </xf>
    <xf numFmtId="38" fontId="5" fillId="0" borderId="28" xfId="49" applyFont="1" applyFill="1" applyBorder="1" applyAlignment="1">
      <alignment horizontal="right" vertical="center"/>
    </xf>
    <xf numFmtId="0" fontId="5" fillId="0" borderId="58" xfId="0" applyFont="1" applyBorder="1" applyAlignment="1">
      <alignment horizontal="center" vertical="center"/>
    </xf>
    <xf numFmtId="38" fontId="5" fillId="0" borderId="47" xfId="49" applyFont="1" applyBorder="1" applyAlignment="1">
      <alignment horizontal="right" vertical="center"/>
    </xf>
    <xf numFmtId="38" fontId="5" fillId="0" borderId="52" xfId="49" applyFont="1" applyBorder="1" applyAlignment="1">
      <alignment horizontal="right" vertical="center"/>
    </xf>
    <xf numFmtId="38" fontId="5" fillId="0" borderId="57" xfId="49" applyFont="1" applyBorder="1" applyAlignment="1">
      <alignment horizontal="right" vertical="center"/>
    </xf>
    <xf numFmtId="38" fontId="5" fillId="0" borderId="51" xfId="49" applyFont="1" applyBorder="1" applyAlignment="1">
      <alignment horizontal="right" vertical="center"/>
    </xf>
    <xf numFmtId="38" fontId="5" fillId="0" borderId="53" xfId="49" applyFont="1" applyFill="1" applyBorder="1" applyAlignment="1">
      <alignment horizontal="right" vertical="center"/>
    </xf>
    <xf numFmtId="0" fontId="5" fillId="0" borderId="0" xfId="0" applyFont="1" applyAlignment="1">
      <alignment vertical="center" shrinkToFit="1"/>
    </xf>
    <xf numFmtId="0" fontId="5" fillId="0" borderId="0" xfId="0" applyFont="1" applyBorder="1" applyAlignment="1">
      <alignment horizontal="left" vertical="center"/>
    </xf>
    <xf numFmtId="0" fontId="13" fillId="0" borderId="48" xfId="0" applyFont="1" applyFill="1" applyBorder="1" applyAlignment="1">
      <alignment horizontal="center" vertical="center"/>
    </xf>
    <xf numFmtId="38" fontId="13" fillId="0" borderId="22" xfId="49" applyFont="1" applyFill="1" applyBorder="1" applyAlignment="1">
      <alignment horizontal="center" vertical="center"/>
    </xf>
    <xf numFmtId="38" fontId="13" fillId="0" borderId="22" xfId="49" applyFont="1" applyFill="1" applyBorder="1" applyAlignment="1">
      <alignment horizontal="center" vertical="center" shrinkToFit="1"/>
    </xf>
    <xf numFmtId="38" fontId="13" fillId="0" borderId="24" xfId="49" applyFont="1" applyFill="1" applyBorder="1" applyAlignment="1">
      <alignment horizontal="center" vertical="center"/>
    </xf>
    <xf numFmtId="38" fontId="13" fillId="0" borderId="21" xfId="49" applyFont="1" applyFill="1" applyBorder="1" applyAlignment="1">
      <alignment horizontal="center" vertical="center"/>
    </xf>
    <xf numFmtId="38" fontId="13" fillId="0" borderId="23" xfId="49" applyFont="1" applyFill="1" applyBorder="1" applyAlignment="1">
      <alignment horizontal="center" vertical="center"/>
    </xf>
    <xf numFmtId="38" fontId="13" fillId="0" borderId="41" xfId="0" applyNumberFormat="1" applyFont="1" applyFill="1" applyBorder="1" applyAlignment="1">
      <alignment horizontal="center" vertical="center"/>
    </xf>
    <xf numFmtId="0" fontId="13" fillId="0" borderId="49" xfId="0" applyFont="1" applyFill="1" applyBorder="1" applyAlignment="1">
      <alignment horizontal="center" vertical="center"/>
    </xf>
    <xf numFmtId="38" fontId="13" fillId="0" borderId="20" xfId="49" applyFont="1" applyFill="1" applyBorder="1" applyAlignment="1">
      <alignment horizontal="center" vertical="center"/>
    </xf>
    <xf numFmtId="38" fontId="13" fillId="0" borderId="37" xfId="0" applyNumberFormat="1" applyFont="1" applyFill="1" applyBorder="1" applyAlignment="1">
      <alignment horizontal="center" vertical="center"/>
    </xf>
    <xf numFmtId="38" fontId="20" fillId="0" borderId="10" xfId="49" applyFont="1" applyFill="1" applyBorder="1" applyAlignment="1">
      <alignment horizontal="center" vertical="center"/>
    </xf>
    <xf numFmtId="38" fontId="20" fillId="0" borderId="20" xfId="49" applyFont="1" applyFill="1" applyBorder="1" applyAlignment="1">
      <alignment horizontal="center" vertical="center"/>
    </xf>
    <xf numFmtId="0" fontId="13" fillId="0" borderId="10" xfId="0" applyFont="1" applyFill="1" applyBorder="1" applyAlignment="1">
      <alignment horizontal="center" vertical="center"/>
    </xf>
    <xf numFmtId="0" fontId="13" fillId="18" borderId="49" xfId="0" applyFont="1" applyFill="1" applyBorder="1" applyAlignment="1">
      <alignment horizontal="center" vertical="center"/>
    </xf>
    <xf numFmtId="38" fontId="13" fillId="18" borderId="10" xfId="49" applyFont="1" applyFill="1" applyBorder="1" applyAlignment="1">
      <alignment horizontal="center" vertical="center"/>
    </xf>
    <xf numFmtId="38" fontId="13" fillId="18" borderId="10" xfId="49" applyFont="1" applyFill="1" applyBorder="1" applyAlignment="1">
      <alignment horizontal="center" vertical="center" shrinkToFit="1"/>
    </xf>
    <xf numFmtId="38" fontId="13" fillId="18" borderId="20" xfId="49" applyFont="1" applyFill="1" applyBorder="1" applyAlignment="1">
      <alignment horizontal="center" vertical="center"/>
    </xf>
    <xf numFmtId="38" fontId="13" fillId="18" borderId="18" xfId="49" applyFont="1" applyFill="1" applyBorder="1" applyAlignment="1">
      <alignment horizontal="center" vertical="center"/>
    </xf>
    <xf numFmtId="38" fontId="13" fillId="18" borderId="19" xfId="49" applyFont="1" applyFill="1" applyBorder="1" applyAlignment="1">
      <alignment horizontal="center" vertical="center"/>
    </xf>
    <xf numFmtId="38" fontId="13" fillId="18" borderId="37" xfId="0" applyNumberFormat="1" applyFont="1" applyFill="1" applyBorder="1" applyAlignment="1">
      <alignment horizontal="center" vertical="center"/>
    </xf>
    <xf numFmtId="38" fontId="13" fillId="0" borderId="37" xfId="49" applyFont="1" applyFill="1" applyBorder="1" applyAlignment="1">
      <alignment horizontal="center" vertical="center"/>
    </xf>
    <xf numFmtId="0" fontId="13" fillId="18" borderId="50" xfId="0" applyFont="1" applyFill="1" applyBorder="1" applyAlignment="1">
      <alignment horizontal="center" vertical="center"/>
    </xf>
    <xf numFmtId="38" fontId="13" fillId="18" borderId="26" xfId="49" applyFont="1" applyFill="1" applyBorder="1" applyAlignment="1">
      <alignment horizontal="center" vertical="center"/>
    </xf>
    <xf numFmtId="38" fontId="13" fillId="18" borderId="26" xfId="49" applyFont="1" applyFill="1" applyBorder="1" applyAlignment="1">
      <alignment horizontal="center" vertical="center" shrinkToFit="1"/>
    </xf>
    <xf numFmtId="38" fontId="13" fillId="18" borderId="28" xfId="49" applyFont="1" applyFill="1" applyBorder="1" applyAlignment="1">
      <alignment horizontal="center" vertical="center"/>
    </xf>
    <xf numFmtId="38" fontId="13" fillId="18" borderId="25" xfId="49" applyFont="1" applyFill="1" applyBorder="1" applyAlignment="1">
      <alignment horizontal="center" vertical="center"/>
    </xf>
    <xf numFmtId="38" fontId="13" fillId="18" borderId="27" xfId="49" applyFont="1" applyFill="1" applyBorder="1" applyAlignment="1">
      <alignment horizontal="center" vertical="center"/>
    </xf>
    <xf numFmtId="38" fontId="13" fillId="18" borderId="44" xfId="49" applyFont="1" applyFill="1" applyBorder="1" applyAlignment="1">
      <alignment horizontal="center" vertical="center"/>
    </xf>
    <xf numFmtId="0" fontId="13" fillId="0" borderId="47" xfId="0" applyFont="1" applyBorder="1" applyAlignment="1">
      <alignment horizontal="center" vertical="center"/>
    </xf>
    <xf numFmtId="38" fontId="13" fillId="0" borderId="52" xfId="49" applyFont="1" applyBorder="1" applyAlignment="1">
      <alignment horizontal="center" vertical="center"/>
    </xf>
    <xf numFmtId="38" fontId="13" fillId="0" borderId="53" xfId="49" applyFont="1" applyBorder="1" applyAlignment="1">
      <alignment horizontal="center" vertical="center"/>
    </xf>
    <xf numFmtId="38" fontId="13" fillId="0" borderId="54" xfId="49" applyFont="1" applyBorder="1" applyAlignment="1">
      <alignment horizontal="center" vertical="center"/>
    </xf>
    <xf numFmtId="38" fontId="13" fillId="0" borderId="60" xfId="49" applyFont="1" applyBorder="1" applyAlignment="1">
      <alignment horizontal="center" vertical="center"/>
    </xf>
    <xf numFmtId="38" fontId="13" fillId="0" borderId="58" xfId="49" applyFont="1" applyBorder="1" applyAlignment="1">
      <alignment horizontal="center" vertical="center"/>
    </xf>
    <xf numFmtId="0" fontId="0" fillId="0" borderId="58" xfId="0" applyFont="1" applyBorder="1" applyAlignment="1">
      <alignment horizontal="center" vertical="center"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distributed" wrapText="1"/>
    </xf>
    <xf numFmtId="0" fontId="0" fillId="0" borderId="47" xfId="0" applyFont="1" applyBorder="1" applyAlignment="1">
      <alignment horizontal="center" vertical="distributed"/>
    </xf>
    <xf numFmtId="38" fontId="0" fillId="0" borderId="47" xfId="49" applyFont="1" applyBorder="1" applyAlignment="1">
      <alignment horizontal="center" vertical="center"/>
    </xf>
    <xf numFmtId="0" fontId="0" fillId="0" borderId="57" xfId="0" applyFont="1" applyBorder="1" applyAlignment="1">
      <alignment horizontal="center" vertical="center"/>
    </xf>
    <xf numFmtId="0" fontId="0" fillId="0" borderId="61" xfId="0" applyFont="1" applyBorder="1" applyAlignment="1">
      <alignment horizontal="center" vertical="center"/>
    </xf>
    <xf numFmtId="0" fontId="19" fillId="0" borderId="0" xfId="0" applyFont="1" applyBorder="1" applyAlignment="1">
      <alignment/>
    </xf>
    <xf numFmtId="0" fontId="19" fillId="0" borderId="0" xfId="0" applyFont="1" applyAlignment="1">
      <alignment/>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0" fillId="0" borderId="47" xfId="0" applyFont="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vertical="center"/>
    </xf>
    <xf numFmtId="0" fontId="6" fillId="0" borderId="0" xfId="0" applyFont="1" applyAlignment="1">
      <alignment/>
    </xf>
    <xf numFmtId="0" fontId="5" fillId="0" borderId="64" xfId="0" applyFont="1" applyBorder="1" applyAlignment="1">
      <alignment horizontal="left"/>
    </xf>
    <xf numFmtId="0" fontId="16" fillId="0" borderId="65" xfId="0" applyFont="1" applyBorder="1" applyAlignment="1">
      <alignment horizontal="left" vertical="distributed"/>
    </xf>
    <xf numFmtId="0" fontId="0" fillId="0" borderId="62" xfId="0" applyFont="1" applyBorder="1" applyAlignment="1">
      <alignment horizontal="center" vertical="distributed"/>
    </xf>
    <xf numFmtId="0" fontId="0" fillId="0" borderId="63" xfId="0" applyFont="1" applyBorder="1" applyAlignment="1">
      <alignment horizontal="center" vertical="distributed"/>
    </xf>
    <xf numFmtId="0" fontId="10" fillId="0" borderId="66" xfId="0" applyFont="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0" xfId="0" applyBorder="1" applyAlignment="1">
      <alignment horizontal="left"/>
    </xf>
    <xf numFmtId="0" fontId="6" fillId="0" borderId="68" xfId="0" applyFont="1" applyBorder="1" applyAlignment="1">
      <alignment horizontal="center"/>
    </xf>
    <xf numFmtId="0" fontId="6" fillId="0" borderId="67" xfId="0" applyFont="1" applyBorder="1" applyAlignment="1">
      <alignment horizontal="center"/>
    </xf>
    <xf numFmtId="0" fontId="14" fillId="0" borderId="0" xfId="0" applyFont="1" applyAlignment="1">
      <alignment horizontal="left" vertical="center"/>
    </xf>
    <xf numFmtId="0" fontId="0" fillId="0" borderId="11" xfId="0" applyBorder="1" applyAlignment="1">
      <alignment horizontal="left"/>
    </xf>
    <xf numFmtId="0" fontId="5" fillId="0" borderId="0" xfId="0" applyFont="1" applyAlignment="1">
      <alignment shrinkToFi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8" fillId="0" borderId="68" xfId="0" applyFont="1" applyBorder="1" applyAlignment="1">
      <alignment horizontal="center" vertical="center" wrapText="1"/>
    </xf>
    <xf numFmtId="0" fontId="18"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5" xfId="0" applyFont="1" applyBorder="1" applyAlignment="1">
      <alignment horizontal="left" vertical="center" shrinkToFit="1"/>
    </xf>
    <xf numFmtId="0" fontId="5" fillId="0" borderId="62" xfId="0" applyFont="1" applyBorder="1" applyAlignment="1">
      <alignment vertical="center" shrinkToFit="1"/>
    </xf>
    <xf numFmtId="0" fontId="5" fillId="0" borderId="72" xfId="0" applyFont="1" applyBorder="1" applyAlignment="1">
      <alignment vertical="center" shrinkToFit="1"/>
    </xf>
    <xf numFmtId="0" fontId="5" fillId="0" borderId="63" xfId="0" applyFont="1" applyBorder="1" applyAlignment="1">
      <alignment vertical="center" shrinkToFit="1"/>
    </xf>
    <xf numFmtId="0" fontId="5" fillId="0" borderId="6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66" xfId="0" applyFont="1" applyBorder="1" applyAlignment="1">
      <alignment horizontal="distributed"/>
    </xf>
    <xf numFmtId="0" fontId="5" fillId="0" borderId="47"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6" fillId="0" borderId="64" xfId="0" applyFont="1" applyBorder="1" applyAlignment="1">
      <alignment horizontal="left" vertical="center"/>
    </xf>
    <xf numFmtId="0" fontId="13" fillId="0" borderId="64" xfId="0" applyFont="1" applyBorder="1" applyAlignment="1">
      <alignment horizontal="left" vertical="center"/>
    </xf>
    <xf numFmtId="0" fontId="0" fillId="0" borderId="64" xfId="0"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R24" sqref="R24"/>
    </sheetView>
  </sheetViews>
  <sheetFormatPr defaultColWidth="9.00390625" defaultRowHeight="13.5"/>
  <cols>
    <col min="1" max="1" width="3.25390625" style="0" customWidth="1"/>
    <col min="2" max="2" width="8.25390625" style="1" customWidth="1"/>
    <col min="3" max="3" width="9.25390625" style="0" customWidth="1"/>
    <col min="4" max="4" width="7.50390625" style="0" customWidth="1"/>
    <col min="5" max="5" width="8.75390625" style="0" customWidth="1"/>
    <col min="6" max="6" width="7.125" style="0" customWidth="1"/>
    <col min="7" max="7" width="8.625" style="0" customWidth="1"/>
    <col min="8" max="8" width="7.50390625" style="0" customWidth="1"/>
    <col min="9" max="9" width="6.00390625" style="0" customWidth="1"/>
    <col min="10" max="10" width="11.25390625" style="0" customWidth="1"/>
    <col min="11" max="11" width="8.50390625" style="0" customWidth="1"/>
    <col min="12" max="12" width="5.875" style="0" customWidth="1"/>
    <col min="13" max="13" width="9.625" style="0" customWidth="1"/>
    <col min="14" max="14" width="6.75390625" style="0" customWidth="1"/>
    <col min="15" max="15" width="6.00390625" style="0" customWidth="1"/>
  </cols>
  <sheetData>
    <row r="1" spans="3:13" ht="17.25">
      <c r="C1" s="273"/>
      <c r="D1" s="273"/>
      <c r="E1" s="273"/>
      <c r="F1" s="273"/>
      <c r="G1" s="274"/>
      <c r="H1" s="274"/>
      <c r="I1" s="274"/>
      <c r="J1" s="274"/>
      <c r="K1" s="274"/>
      <c r="L1" s="3"/>
      <c r="M1" s="2"/>
    </row>
    <row r="2" spans="3:13" ht="23.25" customHeight="1">
      <c r="C2" s="17"/>
      <c r="D2" s="281" t="s">
        <v>244</v>
      </c>
      <c r="E2" s="281"/>
      <c r="F2" s="281"/>
      <c r="G2" s="282"/>
      <c r="H2" s="283"/>
      <c r="I2" s="283"/>
      <c r="J2" s="283"/>
      <c r="K2" s="283"/>
      <c r="L2" s="3"/>
      <c r="M2" s="2"/>
    </row>
    <row r="3" spans="2:15" ht="12.75" customHeight="1" thickBot="1">
      <c r="B3" s="117"/>
      <c r="C3" s="284"/>
      <c r="D3" s="284"/>
      <c r="E3" s="284"/>
      <c r="F3" s="284"/>
      <c r="G3" s="284"/>
      <c r="H3" s="284"/>
      <c r="I3" s="118" t="s">
        <v>130</v>
      </c>
      <c r="J3" s="118"/>
      <c r="K3" s="118"/>
      <c r="L3" s="118"/>
      <c r="M3" s="119"/>
      <c r="N3" s="120"/>
      <c r="O3" s="120"/>
    </row>
    <row r="4" spans="1:15" ht="16.5" customHeight="1" thickBot="1">
      <c r="A4" s="266" t="s">
        <v>102</v>
      </c>
      <c r="B4" s="269"/>
      <c r="C4" s="276"/>
      <c r="D4" s="276"/>
      <c r="E4" s="276"/>
      <c r="F4" s="276"/>
      <c r="G4" s="276"/>
      <c r="H4" s="276"/>
      <c r="I4" s="278" t="s">
        <v>129</v>
      </c>
      <c r="J4" s="279" t="s">
        <v>97</v>
      </c>
      <c r="K4" s="275" t="s">
        <v>105</v>
      </c>
      <c r="L4" s="276"/>
      <c r="M4" s="276"/>
      <c r="N4" s="277"/>
      <c r="O4" s="265" t="s">
        <v>131</v>
      </c>
    </row>
    <row r="5" spans="1:15" ht="51.75" customHeight="1" thickBot="1">
      <c r="A5" s="267"/>
      <c r="B5" s="269"/>
      <c r="C5" s="277" t="s">
        <v>109</v>
      </c>
      <c r="D5" s="278"/>
      <c r="E5" s="278"/>
      <c r="F5" s="275"/>
      <c r="G5" s="275" t="s">
        <v>110</v>
      </c>
      <c r="H5" s="276"/>
      <c r="I5" s="278"/>
      <c r="J5" s="280"/>
      <c r="K5" s="121" t="s">
        <v>66</v>
      </c>
      <c r="L5" s="122" t="s">
        <v>240</v>
      </c>
      <c r="M5" s="122" t="s">
        <v>65</v>
      </c>
      <c r="N5" s="123" t="s">
        <v>104</v>
      </c>
      <c r="O5" s="265"/>
    </row>
    <row r="6" spans="1:15" ht="57" customHeight="1" thickBot="1">
      <c r="A6" s="268"/>
      <c r="B6" s="111"/>
      <c r="C6" s="124" t="s">
        <v>239</v>
      </c>
      <c r="D6" s="125" t="s">
        <v>241</v>
      </c>
      <c r="E6" s="126" t="s">
        <v>237</v>
      </c>
      <c r="F6" s="127" t="s">
        <v>238</v>
      </c>
      <c r="G6" s="128" t="s">
        <v>242</v>
      </c>
      <c r="H6" s="129" t="s">
        <v>243</v>
      </c>
      <c r="I6" s="271"/>
      <c r="J6" s="270" t="s">
        <v>242</v>
      </c>
      <c r="K6" s="271"/>
      <c r="L6" s="271"/>
      <c r="M6" s="271"/>
      <c r="N6" s="271"/>
      <c r="O6" s="272"/>
    </row>
    <row r="7" spans="1:15" ht="16.5" customHeight="1">
      <c r="A7" s="10">
        <v>1</v>
      </c>
      <c r="B7" s="112" t="s">
        <v>245</v>
      </c>
      <c r="C7" s="130">
        <v>55789</v>
      </c>
      <c r="D7" s="131">
        <f aca="true" t="shared" si="0" ref="D7:D36">C7/M7</f>
        <v>0.3957284115252025</v>
      </c>
      <c r="E7" s="132">
        <v>21876</v>
      </c>
      <c r="F7" s="133">
        <f>E7/C7</f>
        <v>0.39212031045546614</v>
      </c>
      <c r="G7" s="134">
        <v>11540</v>
      </c>
      <c r="H7" s="135">
        <f>G7/M7</f>
        <v>0.08185674360538524</v>
      </c>
      <c r="I7" s="136">
        <f aca="true" t="shared" si="1" ref="I7:I36">(C7+G7)/M7</f>
        <v>0.47758515513058775</v>
      </c>
      <c r="J7" s="137">
        <v>1364776</v>
      </c>
      <c r="K7" s="130">
        <v>493747</v>
      </c>
      <c r="L7" s="131">
        <f>K7/J7</f>
        <v>0.36177878274530034</v>
      </c>
      <c r="M7" s="132">
        <v>140978</v>
      </c>
      <c r="N7" s="138">
        <f>M7/K7</f>
        <v>0.2855267981375077</v>
      </c>
      <c r="O7" s="139">
        <f>RANK(N7,$N$7:$N$49)</f>
        <v>12</v>
      </c>
    </row>
    <row r="8" spans="1:15" s="6" customFormat="1" ht="12.75" customHeight="1">
      <c r="A8" s="10">
        <v>1</v>
      </c>
      <c r="B8" s="113" t="s">
        <v>67</v>
      </c>
      <c r="C8" s="140">
        <v>4373</v>
      </c>
      <c r="D8" s="141">
        <f t="shared" si="0"/>
        <v>0.268430421705236</v>
      </c>
      <c r="E8" s="142">
        <v>0</v>
      </c>
      <c r="F8" s="143">
        <f aca="true" t="shared" si="2" ref="F8:F50">E8/C8</f>
        <v>0</v>
      </c>
      <c r="G8" s="144">
        <v>439</v>
      </c>
      <c r="H8" s="145">
        <f aca="true" t="shared" si="3" ref="H8:H50">G8/M8</f>
        <v>0.026947394266773065</v>
      </c>
      <c r="I8" s="146">
        <f t="shared" si="1"/>
        <v>0.2953778159720091</v>
      </c>
      <c r="J8" s="147">
        <v>168128</v>
      </c>
      <c r="K8" s="140">
        <v>64538</v>
      </c>
      <c r="L8" s="141">
        <f>K8/J8</f>
        <v>0.38386229539398553</v>
      </c>
      <c r="M8" s="142">
        <v>16291</v>
      </c>
      <c r="N8" s="148">
        <f aca="true" t="shared" si="4" ref="N8:N50">M8/K8</f>
        <v>0.25242492794942517</v>
      </c>
      <c r="O8" s="149">
        <f aca="true" t="shared" si="5" ref="O8:O49">RANK(N8,$N$8:$N$49)</f>
        <v>19</v>
      </c>
    </row>
    <row r="9" spans="1:15" s="6" customFormat="1" ht="12" customHeight="1">
      <c r="A9" s="10">
        <v>1</v>
      </c>
      <c r="B9" s="113" t="s">
        <v>68</v>
      </c>
      <c r="C9" s="140">
        <v>829</v>
      </c>
      <c r="D9" s="141">
        <f t="shared" si="0"/>
        <v>0.24562962962962964</v>
      </c>
      <c r="E9" s="142">
        <v>440</v>
      </c>
      <c r="F9" s="143">
        <f t="shared" si="2"/>
        <v>0.5307599517490953</v>
      </c>
      <c r="G9" s="144">
        <v>52</v>
      </c>
      <c r="H9" s="145">
        <f t="shared" si="3"/>
        <v>0.015407407407407408</v>
      </c>
      <c r="I9" s="146">
        <f t="shared" si="1"/>
        <v>0.261037037037037</v>
      </c>
      <c r="J9" s="147">
        <v>46250</v>
      </c>
      <c r="K9" s="140">
        <v>15944</v>
      </c>
      <c r="L9" s="141">
        <f aca="true" t="shared" si="6" ref="L9:L49">K9/J9</f>
        <v>0.34473513513513515</v>
      </c>
      <c r="M9" s="142">
        <v>3375</v>
      </c>
      <c r="N9" s="148">
        <f t="shared" si="4"/>
        <v>0.2116783743100853</v>
      </c>
      <c r="O9" s="149">
        <f t="shared" si="5"/>
        <v>26</v>
      </c>
    </row>
    <row r="10" spans="1:15" s="6" customFormat="1" ht="12" customHeight="1">
      <c r="A10" s="10">
        <v>1</v>
      </c>
      <c r="B10" s="113" t="s">
        <v>54</v>
      </c>
      <c r="C10" s="140">
        <v>97</v>
      </c>
      <c r="D10" s="141">
        <f t="shared" si="0"/>
        <v>0.8818181818181818</v>
      </c>
      <c r="E10" s="142">
        <v>43</v>
      </c>
      <c r="F10" s="143">
        <f t="shared" si="2"/>
        <v>0.44329896907216493</v>
      </c>
      <c r="G10" s="144">
        <v>13</v>
      </c>
      <c r="H10" s="145">
        <f t="shared" si="3"/>
        <v>0.11818181818181818</v>
      </c>
      <c r="I10" s="146">
        <f t="shared" si="1"/>
        <v>1</v>
      </c>
      <c r="J10" s="147">
        <v>8865</v>
      </c>
      <c r="K10" s="140">
        <v>3484</v>
      </c>
      <c r="L10" s="141">
        <f t="shared" si="6"/>
        <v>0.39300620417371684</v>
      </c>
      <c r="M10" s="142">
        <v>110</v>
      </c>
      <c r="N10" s="148">
        <f t="shared" si="4"/>
        <v>0.03157290470723306</v>
      </c>
      <c r="O10" s="149">
        <f t="shared" si="5"/>
        <v>41</v>
      </c>
    </row>
    <row r="11" spans="1:15" s="6" customFormat="1" ht="12" customHeight="1">
      <c r="A11" s="10">
        <v>1</v>
      </c>
      <c r="B11" s="113" t="s">
        <v>56</v>
      </c>
      <c r="C11" s="140">
        <v>166</v>
      </c>
      <c r="D11" s="141">
        <f t="shared" si="0"/>
        <v>0.3905882352941176</v>
      </c>
      <c r="E11" s="142">
        <v>46</v>
      </c>
      <c r="F11" s="143">
        <f t="shared" si="2"/>
        <v>0.27710843373493976</v>
      </c>
      <c r="G11" s="144">
        <v>15</v>
      </c>
      <c r="H11" s="145">
        <f t="shared" si="3"/>
        <v>0.03529411764705882</v>
      </c>
      <c r="I11" s="146">
        <f t="shared" si="1"/>
        <v>0.4258823529411765</v>
      </c>
      <c r="J11" s="147">
        <v>4691</v>
      </c>
      <c r="K11" s="140">
        <v>1994</v>
      </c>
      <c r="L11" s="141">
        <f t="shared" si="6"/>
        <v>0.4250692816030697</v>
      </c>
      <c r="M11" s="142">
        <v>425</v>
      </c>
      <c r="N11" s="148">
        <f t="shared" si="4"/>
        <v>0.2131394182547643</v>
      </c>
      <c r="O11" s="149">
        <f t="shared" si="5"/>
        <v>25</v>
      </c>
    </row>
    <row r="12" spans="1:15" s="6" customFormat="1" ht="12.75" customHeight="1">
      <c r="A12" s="10">
        <v>1</v>
      </c>
      <c r="B12" s="113" t="s">
        <v>69</v>
      </c>
      <c r="C12" s="140">
        <v>424</v>
      </c>
      <c r="D12" s="141">
        <f t="shared" si="0"/>
        <v>0.08508930363235</v>
      </c>
      <c r="E12" s="142">
        <v>0</v>
      </c>
      <c r="F12" s="143">
        <f t="shared" si="2"/>
        <v>0</v>
      </c>
      <c r="G12" s="144">
        <v>34</v>
      </c>
      <c r="H12" s="145">
        <f t="shared" si="3"/>
        <v>0.006823198876179009</v>
      </c>
      <c r="I12" s="146">
        <f t="shared" si="1"/>
        <v>0.091912502508529</v>
      </c>
      <c r="J12" s="147">
        <v>55535</v>
      </c>
      <c r="K12" s="140">
        <v>20223</v>
      </c>
      <c r="L12" s="141">
        <f t="shared" si="6"/>
        <v>0.3641487350319618</v>
      </c>
      <c r="M12" s="142">
        <v>4983</v>
      </c>
      <c r="N12" s="148">
        <f t="shared" si="4"/>
        <v>0.2464026108885922</v>
      </c>
      <c r="O12" s="149">
        <f t="shared" si="5"/>
        <v>20</v>
      </c>
    </row>
    <row r="13" spans="1:15" s="6" customFormat="1" ht="12" customHeight="1">
      <c r="A13" s="10">
        <v>1</v>
      </c>
      <c r="B13" s="113" t="s">
        <v>70</v>
      </c>
      <c r="C13" s="140">
        <v>5769</v>
      </c>
      <c r="D13" s="141">
        <f t="shared" si="0"/>
        <v>0.527089995431704</v>
      </c>
      <c r="E13" s="142">
        <v>0</v>
      </c>
      <c r="F13" s="143">
        <f t="shared" si="2"/>
        <v>0</v>
      </c>
      <c r="G13" s="144">
        <v>491</v>
      </c>
      <c r="H13" s="145">
        <f t="shared" si="3"/>
        <v>0.04486066697121974</v>
      </c>
      <c r="I13" s="146">
        <f t="shared" si="1"/>
        <v>0.5719506624029237</v>
      </c>
      <c r="J13" s="147">
        <v>153870</v>
      </c>
      <c r="K13" s="140">
        <v>56246</v>
      </c>
      <c r="L13" s="141">
        <f t="shared" si="6"/>
        <v>0.36554234093715476</v>
      </c>
      <c r="M13" s="142">
        <v>10945</v>
      </c>
      <c r="N13" s="148">
        <f t="shared" si="4"/>
        <v>0.19459161540376205</v>
      </c>
      <c r="O13" s="149">
        <f t="shared" si="5"/>
        <v>30</v>
      </c>
    </row>
    <row r="14" spans="1:15" s="6" customFormat="1" ht="12" customHeight="1">
      <c r="A14" s="10"/>
      <c r="B14" s="113" t="s">
        <v>57</v>
      </c>
      <c r="C14" s="140">
        <v>397</v>
      </c>
      <c r="D14" s="141">
        <f t="shared" si="0"/>
        <v>0.7490566037735849</v>
      </c>
      <c r="E14" s="142">
        <v>230</v>
      </c>
      <c r="F14" s="143">
        <f t="shared" si="2"/>
        <v>0.5793450881612091</v>
      </c>
      <c r="G14" s="144">
        <v>0</v>
      </c>
      <c r="H14" s="145">
        <f t="shared" si="3"/>
        <v>0</v>
      </c>
      <c r="I14" s="146">
        <f t="shared" si="1"/>
        <v>0.7490566037735849</v>
      </c>
      <c r="J14" s="147">
        <v>12132</v>
      </c>
      <c r="K14" s="140">
        <v>4210</v>
      </c>
      <c r="L14" s="141">
        <f t="shared" si="6"/>
        <v>0.34701615562149685</v>
      </c>
      <c r="M14" s="142">
        <v>530</v>
      </c>
      <c r="N14" s="148">
        <f t="shared" si="4"/>
        <v>0.12589073634204276</v>
      </c>
      <c r="O14" s="149">
        <f t="shared" si="5"/>
        <v>38</v>
      </c>
    </row>
    <row r="15" spans="1:15" s="6" customFormat="1" ht="12" customHeight="1">
      <c r="A15" s="10">
        <v>1</v>
      </c>
      <c r="B15" s="113" t="s">
        <v>71</v>
      </c>
      <c r="C15" s="140">
        <v>4119</v>
      </c>
      <c r="D15" s="141">
        <f t="shared" si="0"/>
        <v>0.6873018521608544</v>
      </c>
      <c r="E15" s="142">
        <v>0</v>
      </c>
      <c r="F15" s="143">
        <f t="shared" si="2"/>
        <v>0</v>
      </c>
      <c r="G15" s="144">
        <v>1569</v>
      </c>
      <c r="H15" s="145">
        <f t="shared" si="3"/>
        <v>0.2618054396796262</v>
      </c>
      <c r="I15" s="146">
        <f t="shared" si="1"/>
        <v>0.9491072918404806</v>
      </c>
      <c r="J15" s="147">
        <v>116857</v>
      </c>
      <c r="K15" s="140">
        <v>39805</v>
      </c>
      <c r="L15" s="141">
        <f t="shared" si="6"/>
        <v>0.3406300007701721</v>
      </c>
      <c r="M15" s="142">
        <v>5993</v>
      </c>
      <c r="N15" s="148">
        <f t="shared" si="4"/>
        <v>0.1505589750031403</v>
      </c>
      <c r="O15" s="149">
        <f t="shared" si="5"/>
        <v>33</v>
      </c>
    </row>
    <row r="16" spans="1:15" s="6" customFormat="1" ht="12" customHeight="1">
      <c r="A16" s="10">
        <v>1</v>
      </c>
      <c r="B16" s="113" t="s">
        <v>72</v>
      </c>
      <c r="C16" s="140">
        <v>503</v>
      </c>
      <c r="D16" s="141">
        <f t="shared" si="0"/>
        <v>0.048519340214141025</v>
      </c>
      <c r="E16" s="142">
        <v>118</v>
      </c>
      <c r="F16" s="143">
        <f t="shared" si="2"/>
        <v>0.2345924453280318</v>
      </c>
      <c r="G16" s="144">
        <v>10</v>
      </c>
      <c r="H16" s="145">
        <f t="shared" si="3"/>
        <v>0.0009645992090286486</v>
      </c>
      <c r="I16" s="146">
        <f t="shared" si="1"/>
        <v>0.04948393942316967</v>
      </c>
      <c r="J16" s="147">
        <v>155794</v>
      </c>
      <c r="K16" s="140">
        <v>51466</v>
      </c>
      <c r="L16" s="141">
        <f t="shared" si="6"/>
        <v>0.3303464831765023</v>
      </c>
      <c r="M16" s="142">
        <v>10367</v>
      </c>
      <c r="N16" s="148">
        <f t="shared" si="4"/>
        <v>0.20143395639839895</v>
      </c>
      <c r="O16" s="149">
        <f t="shared" si="5"/>
        <v>28</v>
      </c>
    </row>
    <row r="17" spans="1:15" s="6" customFormat="1" ht="12" customHeight="1">
      <c r="A17" s="10">
        <v>1</v>
      </c>
      <c r="B17" s="113" t="s">
        <v>73</v>
      </c>
      <c r="C17" s="140">
        <v>1874</v>
      </c>
      <c r="D17" s="141">
        <f t="shared" si="0"/>
        <v>0.4087241003271538</v>
      </c>
      <c r="E17" s="142">
        <v>0</v>
      </c>
      <c r="F17" s="143">
        <f t="shared" si="2"/>
        <v>0</v>
      </c>
      <c r="G17" s="144">
        <v>37</v>
      </c>
      <c r="H17" s="145">
        <f t="shared" si="3"/>
        <v>0.00806979280261723</v>
      </c>
      <c r="I17" s="146">
        <f t="shared" si="1"/>
        <v>0.416793893129771</v>
      </c>
      <c r="J17" s="147">
        <v>36913</v>
      </c>
      <c r="K17" s="140">
        <v>14705</v>
      </c>
      <c r="L17" s="141">
        <f t="shared" si="6"/>
        <v>0.39836913824397907</v>
      </c>
      <c r="M17" s="142">
        <v>4585</v>
      </c>
      <c r="N17" s="148">
        <f t="shared" si="4"/>
        <v>0.3117987079224753</v>
      </c>
      <c r="O17" s="149">
        <f t="shared" si="5"/>
        <v>8</v>
      </c>
    </row>
    <row r="18" spans="1:15" s="6" customFormat="1" ht="12" customHeight="1">
      <c r="A18" s="10">
        <v>1</v>
      </c>
      <c r="B18" s="113" t="s">
        <v>74</v>
      </c>
      <c r="C18" s="140">
        <v>4418</v>
      </c>
      <c r="D18" s="141">
        <f t="shared" si="0"/>
        <v>0.491817878214405</v>
      </c>
      <c r="E18" s="142">
        <v>1321</v>
      </c>
      <c r="F18" s="143">
        <f t="shared" si="2"/>
        <v>0.29900407424173836</v>
      </c>
      <c r="G18" s="144">
        <v>99</v>
      </c>
      <c r="H18" s="145">
        <f t="shared" si="3"/>
        <v>0.011020817098964712</v>
      </c>
      <c r="I18" s="146">
        <f t="shared" si="1"/>
        <v>0.5028386953133697</v>
      </c>
      <c r="J18" s="147">
        <v>69551</v>
      </c>
      <c r="K18" s="140">
        <v>27523</v>
      </c>
      <c r="L18" s="141">
        <f t="shared" si="6"/>
        <v>0.3957240010927233</v>
      </c>
      <c r="M18" s="142">
        <v>8983</v>
      </c>
      <c r="N18" s="148">
        <f t="shared" si="4"/>
        <v>0.32638157177633254</v>
      </c>
      <c r="O18" s="149">
        <f t="shared" si="5"/>
        <v>6</v>
      </c>
    </row>
    <row r="19" spans="1:15" s="6" customFormat="1" ht="12" customHeight="1">
      <c r="A19" s="10">
        <v>1</v>
      </c>
      <c r="B19" s="113" t="s">
        <v>75</v>
      </c>
      <c r="C19" s="140">
        <v>3235</v>
      </c>
      <c r="D19" s="141">
        <f t="shared" si="0"/>
        <v>0.3724384066313608</v>
      </c>
      <c r="E19" s="142">
        <v>1900</v>
      </c>
      <c r="F19" s="143">
        <f t="shared" si="2"/>
        <v>0.5873261205564142</v>
      </c>
      <c r="G19" s="144">
        <v>691</v>
      </c>
      <c r="H19" s="145">
        <f t="shared" si="3"/>
        <v>0.07955330416762607</v>
      </c>
      <c r="I19" s="146">
        <f t="shared" si="1"/>
        <v>0.45199171079898687</v>
      </c>
      <c r="J19" s="147">
        <v>60994</v>
      </c>
      <c r="K19" s="140">
        <v>26154</v>
      </c>
      <c r="L19" s="141">
        <f t="shared" si="6"/>
        <v>0.4287962750434469</v>
      </c>
      <c r="M19" s="142">
        <v>8686</v>
      </c>
      <c r="N19" s="148">
        <f t="shared" si="4"/>
        <v>0.33210981111875815</v>
      </c>
      <c r="O19" s="149">
        <f t="shared" si="5"/>
        <v>3</v>
      </c>
    </row>
    <row r="20" spans="1:15" s="6" customFormat="1" ht="12" customHeight="1">
      <c r="A20" s="10">
        <v>1</v>
      </c>
      <c r="B20" s="114" t="s">
        <v>76</v>
      </c>
      <c r="C20" s="150">
        <v>1782</v>
      </c>
      <c r="D20" s="151">
        <f t="shared" si="0"/>
        <v>0.26003210272873195</v>
      </c>
      <c r="E20" s="152">
        <v>0</v>
      </c>
      <c r="F20" s="153">
        <f t="shared" si="2"/>
        <v>0</v>
      </c>
      <c r="G20" s="154">
        <v>985</v>
      </c>
      <c r="H20" s="155">
        <f t="shared" si="3"/>
        <v>0.14373267182255947</v>
      </c>
      <c r="I20" s="156">
        <f t="shared" si="1"/>
        <v>0.4037647745512914</v>
      </c>
      <c r="J20" s="157">
        <v>54797</v>
      </c>
      <c r="K20" s="150">
        <v>22224</v>
      </c>
      <c r="L20" s="151">
        <f t="shared" si="6"/>
        <v>0.4055696479734292</v>
      </c>
      <c r="M20" s="152">
        <v>6853</v>
      </c>
      <c r="N20" s="158">
        <f t="shared" si="4"/>
        <v>0.30836033117350614</v>
      </c>
      <c r="O20" s="159">
        <f t="shared" si="5"/>
        <v>9</v>
      </c>
    </row>
    <row r="21" spans="1:15" s="6" customFormat="1" ht="12" customHeight="1">
      <c r="A21" s="10">
        <v>1</v>
      </c>
      <c r="B21" s="113" t="s">
        <v>77</v>
      </c>
      <c r="C21" s="140">
        <v>771</v>
      </c>
      <c r="D21" s="141">
        <f t="shared" si="0"/>
        <v>0.3112636253532499</v>
      </c>
      <c r="E21" s="142">
        <v>0</v>
      </c>
      <c r="F21" s="143">
        <f t="shared" si="2"/>
        <v>0</v>
      </c>
      <c r="G21" s="144">
        <v>360</v>
      </c>
      <c r="H21" s="145">
        <f t="shared" si="3"/>
        <v>0.14533710133225677</v>
      </c>
      <c r="I21" s="146">
        <f t="shared" si="1"/>
        <v>0.45660072668550666</v>
      </c>
      <c r="J21" s="147">
        <v>23468</v>
      </c>
      <c r="K21" s="140">
        <v>9095</v>
      </c>
      <c r="L21" s="141">
        <f t="shared" si="6"/>
        <v>0.3875490028975626</v>
      </c>
      <c r="M21" s="142">
        <v>2477</v>
      </c>
      <c r="N21" s="148">
        <f t="shared" si="4"/>
        <v>0.27234744365035735</v>
      </c>
      <c r="O21" s="149">
        <f t="shared" si="5"/>
        <v>13</v>
      </c>
    </row>
    <row r="22" spans="1:15" s="6" customFormat="1" ht="12" customHeight="1">
      <c r="A22" s="10">
        <v>1</v>
      </c>
      <c r="B22" s="113" t="s">
        <v>78</v>
      </c>
      <c r="C22" s="140">
        <v>2522</v>
      </c>
      <c r="D22" s="141">
        <f t="shared" si="0"/>
        <v>0.18875832647256943</v>
      </c>
      <c r="E22" s="142">
        <v>0</v>
      </c>
      <c r="F22" s="143">
        <f t="shared" si="2"/>
        <v>0</v>
      </c>
      <c r="G22" s="144">
        <v>1597</v>
      </c>
      <c r="H22" s="145">
        <f t="shared" si="3"/>
        <v>0.11952698151335978</v>
      </c>
      <c r="I22" s="146">
        <f t="shared" si="1"/>
        <v>0.3082853079859292</v>
      </c>
      <c r="J22" s="147">
        <v>106341</v>
      </c>
      <c r="K22" s="140">
        <v>42198</v>
      </c>
      <c r="L22" s="141">
        <f t="shared" si="6"/>
        <v>0.3968177842976839</v>
      </c>
      <c r="M22" s="142">
        <v>13361</v>
      </c>
      <c r="N22" s="148">
        <f t="shared" si="4"/>
        <v>0.3166263803971752</v>
      </c>
      <c r="O22" s="149">
        <f t="shared" si="5"/>
        <v>7</v>
      </c>
    </row>
    <row r="23" spans="1:15" s="6" customFormat="1" ht="12" customHeight="1">
      <c r="A23" s="10">
        <v>1</v>
      </c>
      <c r="B23" s="114" t="s">
        <v>79</v>
      </c>
      <c r="C23" s="150">
        <v>6135</v>
      </c>
      <c r="D23" s="151">
        <f t="shared" si="0"/>
        <v>0.833446542589322</v>
      </c>
      <c r="E23" s="152">
        <v>0</v>
      </c>
      <c r="F23" s="153">
        <f t="shared" si="2"/>
        <v>0</v>
      </c>
      <c r="G23" s="154">
        <v>1226</v>
      </c>
      <c r="H23" s="155">
        <f t="shared" si="3"/>
        <v>0.1665534574106779</v>
      </c>
      <c r="I23" s="156">
        <f t="shared" si="1"/>
        <v>1</v>
      </c>
      <c r="J23" s="157">
        <v>170471</v>
      </c>
      <c r="K23" s="150">
        <v>60519</v>
      </c>
      <c r="L23" s="151">
        <f t="shared" si="6"/>
        <v>0.3550105296502044</v>
      </c>
      <c r="M23" s="152">
        <v>7361</v>
      </c>
      <c r="N23" s="158">
        <f t="shared" si="4"/>
        <v>0.12163122325220178</v>
      </c>
      <c r="O23" s="159">
        <f t="shared" si="5"/>
        <v>39</v>
      </c>
    </row>
    <row r="24" spans="1:15" s="6" customFormat="1" ht="12" customHeight="1">
      <c r="A24" s="10">
        <v>1</v>
      </c>
      <c r="B24" s="113" t="s">
        <v>80</v>
      </c>
      <c r="C24" s="140">
        <v>604</v>
      </c>
      <c r="D24" s="141">
        <f t="shared" si="0"/>
        <v>0.20943134535367544</v>
      </c>
      <c r="E24" s="142">
        <v>283</v>
      </c>
      <c r="F24" s="143">
        <f t="shared" si="2"/>
        <v>0.4685430463576159</v>
      </c>
      <c r="G24" s="144">
        <v>18</v>
      </c>
      <c r="H24" s="145">
        <f t="shared" si="3"/>
        <v>0.0062413314840499305</v>
      </c>
      <c r="I24" s="146">
        <f t="shared" si="1"/>
        <v>0.21567267683772537</v>
      </c>
      <c r="J24" s="147">
        <v>31111</v>
      </c>
      <c r="K24" s="140">
        <v>10987</v>
      </c>
      <c r="L24" s="141">
        <f t="shared" si="6"/>
        <v>0.35315483269583103</v>
      </c>
      <c r="M24" s="142">
        <v>2884</v>
      </c>
      <c r="N24" s="148">
        <f t="shared" si="4"/>
        <v>0.2624920360425958</v>
      </c>
      <c r="O24" s="149">
        <f t="shared" si="5"/>
        <v>17</v>
      </c>
    </row>
    <row r="25" spans="1:15" s="6" customFormat="1" ht="12" customHeight="1">
      <c r="A25" s="10">
        <v>1</v>
      </c>
      <c r="B25" s="113" t="s">
        <v>81</v>
      </c>
      <c r="C25" s="140">
        <v>11520</v>
      </c>
      <c r="D25" s="141">
        <f t="shared" si="0"/>
        <v>0.44651162790697674</v>
      </c>
      <c r="E25" s="142">
        <v>0</v>
      </c>
      <c r="F25" s="143">
        <f t="shared" si="2"/>
        <v>0</v>
      </c>
      <c r="G25" s="144">
        <v>1827</v>
      </c>
      <c r="H25" s="145">
        <f t="shared" si="3"/>
        <v>0.07081395348837209</v>
      </c>
      <c r="I25" s="146">
        <f t="shared" si="1"/>
        <v>0.5173255813953488</v>
      </c>
      <c r="J25" s="147">
        <v>219797</v>
      </c>
      <c r="K25" s="140">
        <v>88582</v>
      </c>
      <c r="L25" s="141">
        <f t="shared" si="6"/>
        <v>0.40301732962688297</v>
      </c>
      <c r="M25" s="142">
        <v>25800</v>
      </c>
      <c r="N25" s="148">
        <f t="shared" si="4"/>
        <v>0.2912555598202795</v>
      </c>
      <c r="O25" s="149">
        <f t="shared" si="5"/>
        <v>10</v>
      </c>
    </row>
    <row r="26" spans="1:15" s="6" customFormat="1" ht="12" customHeight="1">
      <c r="A26" s="10">
        <v>1</v>
      </c>
      <c r="B26" s="113" t="s">
        <v>82</v>
      </c>
      <c r="C26" s="140">
        <v>608</v>
      </c>
      <c r="D26" s="141">
        <f t="shared" si="0"/>
        <v>0.06628147825138996</v>
      </c>
      <c r="E26" s="142">
        <v>0</v>
      </c>
      <c r="F26" s="143">
        <f t="shared" si="2"/>
        <v>0</v>
      </c>
      <c r="G26" s="144">
        <v>336</v>
      </c>
      <c r="H26" s="145">
        <f t="shared" si="3"/>
        <v>0.036629237981031286</v>
      </c>
      <c r="I26" s="146">
        <f t="shared" si="1"/>
        <v>0.10291071623242123</v>
      </c>
      <c r="J26" s="147">
        <v>118640</v>
      </c>
      <c r="K26" s="140">
        <v>46798</v>
      </c>
      <c r="L26" s="141">
        <f t="shared" si="6"/>
        <v>0.39445380984490896</v>
      </c>
      <c r="M26" s="142">
        <v>9173</v>
      </c>
      <c r="N26" s="148">
        <f t="shared" si="4"/>
        <v>0.1960126501132527</v>
      </c>
      <c r="O26" s="149">
        <f t="shared" si="5"/>
        <v>29</v>
      </c>
    </row>
    <row r="27" spans="1:15" s="6" customFormat="1" ht="12.75" customHeight="1">
      <c r="A27" s="10"/>
      <c r="B27" s="113" t="s">
        <v>83</v>
      </c>
      <c r="C27" s="140">
        <v>276</v>
      </c>
      <c r="D27" s="141">
        <f t="shared" si="0"/>
        <v>0.10844793713163065</v>
      </c>
      <c r="E27" s="142">
        <v>403</v>
      </c>
      <c r="F27" s="143">
        <f t="shared" si="2"/>
        <v>1.460144927536232</v>
      </c>
      <c r="G27" s="144">
        <v>0</v>
      </c>
      <c r="H27" s="145">
        <f t="shared" si="3"/>
        <v>0</v>
      </c>
      <c r="I27" s="146">
        <f t="shared" si="1"/>
        <v>0.10844793713163065</v>
      </c>
      <c r="J27" s="147">
        <v>30754</v>
      </c>
      <c r="K27" s="140">
        <v>11887</v>
      </c>
      <c r="L27" s="141">
        <f t="shared" si="6"/>
        <v>0.3865188268192755</v>
      </c>
      <c r="M27" s="142">
        <v>2545</v>
      </c>
      <c r="N27" s="148">
        <f t="shared" si="4"/>
        <v>0.2140994363590477</v>
      </c>
      <c r="O27" s="149">
        <f t="shared" si="5"/>
        <v>24</v>
      </c>
    </row>
    <row r="28" spans="1:15" s="6" customFormat="1" ht="12" customHeight="1">
      <c r="A28" s="10">
        <v>1</v>
      </c>
      <c r="B28" s="113" t="s">
        <v>84</v>
      </c>
      <c r="C28" s="140">
        <v>1979</v>
      </c>
      <c r="D28" s="141">
        <f t="shared" si="0"/>
        <v>0.2339243498817967</v>
      </c>
      <c r="E28" s="142">
        <v>708</v>
      </c>
      <c r="F28" s="143">
        <f t="shared" si="2"/>
        <v>0.35775644264780193</v>
      </c>
      <c r="G28" s="144">
        <v>11</v>
      </c>
      <c r="H28" s="145">
        <f t="shared" si="3"/>
        <v>0.0013002364066193853</v>
      </c>
      <c r="I28" s="146">
        <f t="shared" si="1"/>
        <v>0.23522458628841608</v>
      </c>
      <c r="J28" s="147">
        <v>54337</v>
      </c>
      <c r="K28" s="140">
        <v>23335</v>
      </c>
      <c r="L28" s="141">
        <f t="shared" si="6"/>
        <v>0.42944954634963284</v>
      </c>
      <c r="M28" s="142">
        <v>8460</v>
      </c>
      <c r="N28" s="148">
        <f t="shared" si="4"/>
        <v>0.362545532461967</v>
      </c>
      <c r="O28" s="149">
        <f t="shared" si="5"/>
        <v>1</v>
      </c>
    </row>
    <row r="29" spans="1:15" s="6" customFormat="1" ht="12" customHeight="1">
      <c r="A29" s="10">
        <v>1</v>
      </c>
      <c r="B29" s="113" t="s">
        <v>85</v>
      </c>
      <c r="C29" s="140">
        <v>1363</v>
      </c>
      <c r="D29" s="141">
        <f t="shared" si="0"/>
        <v>0.1922425952045134</v>
      </c>
      <c r="E29" s="142">
        <v>103</v>
      </c>
      <c r="F29" s="143">
        <f t="shared" si="2"/>
        <v>0.07556859867938372</v>
      </c>
      <c r="G29" s="144">
        <v>29</v>
      </c>
      <c r="H29" s="145">
        <f t="shared" si="3"/>
        <v>0.004090267983074753</v>
      </c>
      <c r="I29" s="146">
        <f t="shared" si="1"/>
        <v>0.19633286318758816</v>
      </c>
      <c r="J29" s="147">
        <v>48739</v>
      </c>
      <c r="K29" s="140">
        <v>19596</v>
      </c>
      <c r="L29" s="141">
        <f t="shared" si="6"/>
        <v>0.4020599519891668</v>
      </c>
      <c r="M29" s="142">
        <v>7090</v>
      </c>
      <c r="N29" s="148">
        <f t="shared" si="4"/>
        <v>0.36180853235354155</v>
      </c>
      <c r="O29" s="149">
        <f t="shared" si="5"/>
        <v>2</v>
      </c>
    </row>
    <row r="30" spans="1:15" s="6" customFormat="1" ht="12" customHeight="1">
      <c r="A30" s="10">
        <v>1</v>
      </c>
      <c r="B30" s="113" t="s">
        <v>106</v>
      </c>
      <c r="C30" s="140">
        <v>655</v>
      </c>
      <c r="D30" s="141">
        <f t="shared" si="0"/>
        <v>0.2522140931844436</v>
      </c>
      <c r="E30" s="142">
        <v>155</v>
      </c>
      <c r="F30" s="143">
        <f t="shared" si="2"/>
        <v>0.2366412213740458</v>
      </c>
      <c r="G30" s="144">
        <v>21</v>
      </c>
      <c r="H30" s="145">
        <f t="shared" si="3"/>
        <v>0.008086253369272238</v>
      </c>
      <c r="I30" s="146">
        <f t="shared" si="1"/>
        <v>0.2603003465537158</v>
      </c>
      <c r="J30" s="147">
        <v>27915</v>
      </c>
      <c r="K30" s="140">
        <v>10867</v>
      </c>
      <c r="L30" s="141">
        <f t="shared" si="6"/>
        <v>0.3892889127709117</v>
      </c>
      <c r="M30" s="142">
        <v>2597</v>
      </c>
      <c r="N30" s="148">
        <f t="shared" si="4"/>
        <v>0.23898039937425233</v>
      </c>
      <c r="O30" s="149">
        <f t="shared" si="5"/>
        <v>22</v>
      </c>
    </row>
    <row r="31" spans="1:15" s="6" customFormat="1" ht="12" customHeight="1">
      <c r="A31" s="10">
        <v>1</v>
      </c>
      <c r="B31" s="113" t="s">
        <v>86</v>
      </c>
      <c r="C31" s="140">
        <v>510</v>
      </c>
      <c r="D31" s="141">
        <f t="shared" si="0"/>
        <v>0.20230067433558113</v>
      </c>
      <c r="E31" s="142">
        <v>229</v>
      </c>
      <c r="F31" s="143">
        <f t="shared" si="2"/>
        <v>0.44901960784313727</v>
      </c>
      <c r="G31" s="144">
        <v>6</v>
      </c>
      <c r="H31" s="145">
        <f t="shared" si="3"/>
        <v>0.002380007933359778</v>
      </c>
      <c r="I31" s="146">
        <f t="shared" si="1"/>
        <v>0.2046806822689409</v>
      </c>
      <c r="J31" s="147">
        <v>24011</v>
      </c>
      <c r="K31" s="140">
        <v>8672</v>
      </c>
      <c r="L31" s="141">
        <f t="shared" si="6"/>
        <v>0.3611677980925409</v>
      </c>
      <c r="M31" s="142">
        <v>2521</v>
      </c>
      <c r="N31" s="148">
        <f t="shared" si="4"/>
        <v>0.2907057195571956</v>
      </c>
      <c r="O31" s="149">
        <f t="shared" si="5"/>
        <v>11</v>
      </c>
    </row>
    <row r="32" spans="1:15" s="6" customFormat="1" ht="12" customHeight="1">
      <c r="A32" s="10">
        <v>1</v>
      </c>
      <c r="B32" s="113" t="s">
        <v>87</v>
      </c>
      <c r="C32" s="140">
        <v>1285</v>
      </c>
      <c r="D32" s="141">
        <f t="shared" si="0"/>
        <v>0.24476190476190476</v>
      </c>
      <c r="E32" s="142" t="s">
        <v>127</v>
      </c>
      <c r="F32" s="143"/>
      <c r="G32" s="144">
        <v>23</v>
      </c>
      <c r="H32" s="145">
        <f t="shared" si="3"/>
        <v>0.004380952380952381</v>
      </c>
      <c r="I32" s="146">
        <f t="shared" si="1"/>
        <v>0.24914285714285714</v>
      </c>
      <c r="J32" s="147">
        <v>49873</v>
      </c>
      <c r="K32" s="140">
        <v>18496</v>
      </c>
      <c r="L32" s="141">
        <f t="shared" si="6"/>
        <v>0.37086198945321114</v>
      </c>
      <c r="M32" s="142">
        <v>5250</v>
      </c>
      <c r="N32" s="148">
        <f t="shared" si="4"/>
        <v>0.28384515570934254</v>
      </c>
      <c r="O32" s="149">
        <f t="shared" si="5"/>
        <v>12</v>
      </c>
    </row>
    <row r="33" spans="1:15" s="6" customFormat="1" ht="12" customHeight="1">
      <c r="A33" s="10">
        <v>1</v>
      </c>
      <c r="B33" s="113" t="s">
        <v>58</v>
      </c>
      <c r="C33" s="140">
        <v>333</v>
      </c>
      <c r="D33" s="141">
        <f t="shared" si="0"/>
        <v>1</v>
      </c>
      <c r="E33" s="142">
        <v>150</v>
      </c>
      <c r="F33" s="143">
        <f t="shared" si="2"/>
        <v>0.45045045045045046</v>
      </c>
      <c r="G33" s="144">
        <v>1</v>
      </c>
      <c r="H33" s="145">
        <f t="shared" si="3"/>
        <v>0.003003003003003003</v>
      </c>
      <c r="I33" s="146">
        <f t="shared" si="1"/>
        <v>1.003003003003003</v>
      </c>
      <c r="J33" s="147">
        <v>5206</v>
      </c>
      <c r="K33" s="140">
        <v>2076</v>
      </c>
      <c r="L33" s="141">
        <f t="shared" si="6"/>
        <v>0.39877064925086436</v>
      </c>
      <c r="M33" s="142">
        <v>333</v>
      </c>
      <c r="N33" s="148">
        <f t="shared" si="4"/>
        <v>0.16040462427745664</v>
      </c>
      <c r="O33" s="149">
        <f t="shared" si="5"/>
        <v>32</v>
      </c>
    </row>
    <row r="34" spans="1:15" s="6" customFormat="1" ht="12" customHeight="1">
      <c r="A34" s="10"/>
      <c r="B34" s="113" t="s">
        <v>59</v>
      </c>
      <c r="C34" s="140">
        <v>140</v>
      </c>
      <c r="D34" s="141">
        <f t="shared" si="0"/>
        <v>0.3888888888888889</v>
      </c>
      <c r="E34" s="142">
        <v>70</v>
      </c>
      <c r="F34" s="143">
        <f t="shared" si="2"/>
        <v>0.5</v>
      </c>
      <c r="G34" s="144">
        <v>0</v>
      </c>
      <c r="H34" s="145">
        <f t="shared" si="3"/>
        <v>0</v>
      </c>
      <c r="I34" s="146">
        <f t="shared" si="1"/>
        <v>0.3888888888888889</v>
      </c>
      <c r="J34" s="147">
        <v>6183</v>
      </c>
      <c r="K34" s="140">
        <v>2494</v>
      </c>
      <c r="L34" s="141">
        <f t="shared" si="6"/>
        <v>0.40336406275270903</v>
      </c>
      <c r="M34" s="142">
        <v>360</v>
      </c>
      <c r="N34" s="148">
        <f t="shared" si="4"/>
        <v>0.14434643143544507</v>
      </c>
      <c r="O34" s="149">
        <f t="shared" si="5"/>
        <v>36</v>
      </c>
    </row>
    <row r="35" spans="1:15" s="6" customFormat="1" ht="12" customHeight="1">
      <c r="A35" s="10"/>
      <c r="B35" s="113" t="s">
        <v>60</v>
      </c>
      <c r="C35" s="140">
        <v>12</v>
      </c>
      <c r="D35" s="141">
        <f t="shared" si="0"/>
        <v>0.10256410256410256</v>
      </c>
      <c r="E35" s="142">
        <v>32</v>
      </c>
      <c r="F35" s="143">
        <f t="shared" si="2"/>
        <v>2.6666666666666665</v>
      </c>
      <c r="G35" s="144">
        <v>0</v>
      </c>
      <c r="H35" s="145">
        <f t="shared" si="3"/>
        <v>0</v>
      </c>
      <c r="I35" s="146">
        <f t="shared" si="1"/>
        <v>0.10256410256410256</v>
      </c>
      <c r="J35" s="147">
        <v>2384</v>
      </c>
      <c r="K35" s="140">
        <v>1080</v>
      </c>
      <c r="L35" s="141">
        <f t="shared" si="6"/>
        <v>0.45302013422818793</v>
      </c>
      <c r="M35" s="142">
        <v>117</v>
      </c>
      <c r="N35" s="148">
        <f t="shared" si="4"/>
        <v>0.10833333333333334</v>
      </c>
      <c r="O35" s="149">
        <f t="shared" si="5"/>
        <v>40</v>
      </c>
    </row>
    <row r="36" spans="1:15" s="6" customFormat="1" ht="12" customHeight="1">
      <c r="A36" s="10"/>
      <c r="B36" s="113" t="s">
        <v>88</v>
      </c>
      <c r="C36" s="140">
        <v>502</v>
      </c>
      <c r="D36" s="141">
        <f t="shared" si="0"/>
        <v>0.17564730580825752</v>
      </c>
      <c r="E36" s="142">
        <v>446</v>
      </c>
      <c r="F36" s="143">
        <f t="shared" si="2"/>
        <v>0.8884462151394422</v>
      </c>
      <c r="G36" s="144">
        <v>0</v>
      </c>
      <c r="H36" s="145">
        <f t="shared" si="3"/>
        <v>0</v>
      </c>
      <c r="I36" s="146">
        <f t="shared" si="1"/>
        <v>0.17564730580825752</v>
      </c>
      <c r="J36" s="147">
        <v>46622</v>
      </c>
      <c r="K36" s="140">
        <v>17674</v>
      </c>
      <c r="L36" s="141">
        <f t="shared" si="6"/>
        <v>0.3790914160696667</v>
      </c>
      <c r="M36" s="142">
        <v>2858</v>
      </c>
      <c r="N36" s="148">
        <f t="shared" si="4"/>
        <v>0.16170646146882425</v>
      </c>
      <c r="O36" s="149">
        <f t="shared" si="5"/>
        <v>31</v>
      </c>
    </row>
    <row r="37" spans="1:15" s="6" customFormat="1" ht="12" customHeight="1">
      <c r="A37" s="10">
        <v>1</v>
      </c>
      <c r="B37" s="113" t="s">
        <v>55</v>
      </c>
      <c r="C37" s="140">
        <v>10735</v>
      </c>
      <c r="D37" s="141"/>
      <c r="E37" s="142">
        <v>0</v>
      </c>
      <c r="F37" s="143">
        <f t="shared" si="2"/>
        <v>0</v>
      </c>
      <c r="G37" s="144">
        <v>6692</v>
      </c>
      <c r="H37" s="145"/>
      <c r="I37" s="146"/>
      <c r="J37" s="147">
        <v>372362</v>
      </c>
      <c r="K37" s="140">
        <v>139343</v>
      </c>
      <c r="L37" s="141">
        <f t="shared" si="6"/>
        <v>0.37421380269737514</v>
      </c>
      <c r="M37" s="142"/>
      <c r="N37" s="148">
        <f t="shared" si="4"/>
        <v>0</v>
      </c>
      <c r="O37" s="149">
        <f t="shared" si="5"/>
        <v>42</v>
      </c>
    </row>
    <row r="38" spans="1:15" s="6" customFormat="1" ht="12" customHeight="1">
      <c r="A38" s="10">
        <v>1</v>
      </c>
      <c r="B38" s="113" t="s">
        <v>89</v>
      </c>
      <c r="C38" s="140">
        <v>1197</v>
      </c>
      <c r="D38" s="141">
        <f aca="true" t="shared" si="7" ref="D38:D50">C38/M38</f>
        <v>0.17335264301230993</v>
      </c>
      <c r="E38" s="142">
        <v>0</v>
      </c>
      <c r="F38" s="143">
        <f t="shared" si="2"/>
        <v>0</v>
      </c>
      <c r="G38" s="144">
        <v>184</v>
      </c>
      <c r="H38" s="145">
        <f t="shared" si="3"/>
        <v>0.02664735698769008</v>
      </c>
      <c r="I38" s="146">
        <f aca="true" t="shared" si="8" ref="I38:I50">(C38+G38)/M38</f>
        <v>0.2</v>
      </c>
      <c r="J38" s="147">
        <v>72199</v>
      </c>
      <c r="K38" s="140">
        <v>25693</v>
      </c>
      <c r="L38" s="141">
        <f t="shared" si="6"/>
        <v>0.35586365462125513</v>
      </c>
      <c r="M38" s="142">
        <v>6905</v>
      </c>
      <c r="N38" s="148">
        <f t="shared" si="4"/>
        <v>0.2687502432569182</v>
      </c>
      <c r="O38" s="149">
        <f t="shared" si="5"/>
        <v>14</v>
      </c>
    </row>
    <row r="39" spans="1:15" s="6" customFormat="1" ht="12" customHeight="1">
      <c r="A39" s="10">
        <v>1</v>
      </c>
      <c r="B39" s="113" t="s">
        <v>61</v>
      </c>
      <c r="C39" s="140">
        <v>434</v>
      </c>
      <c r="D39" s="141">
        <f t="shared" si="7"/>
        <v>0.14049854321786986</v>
      </c>
      <c r="E39" s="142">
        <v>0</v>
      </c>
      <c r="F39" s="143">
        <f t="shared" si="2"/>
        <v>0</v>
      </c>
      <c r="G39" s="144">
        <v>13</v>
      </c>
      <c r="H39" s="145">
        <f t="shared" si="3"/>
        <v>0.004208481709291033</v>
      </c>
      <c r="I39" s="146">
        <f t="shared" si="8"/>
        <v>0.1447070249271609</v>
      </c>
      <c r="J39" s="147">
        <v>24671</v>
      </c>
      <c r="K39" s="140">
        <v>9330</v>
      </c>
      <c r="L39" s="141">
        <f t="shared" si="6"/>
        <v>0.3781768067771878</v>
      </c>
      <c r="M39" s="142">
        <v>3089</v>
      </c>
      <c r="N39" s="148">
        <f t="shared" si="4"/>
        <v>0.3310825294748124</v>
      </c>
      <c r="O39" s="149">
        <f t="shared" si="5"/>
        <v>4</v>
      </c>
    </row>
    <row r="40" spans="1:15" s="6" customFormat="1" ht="12" customHeight="1">
      <c r="A40" s="10">
        <v>1</v>
      </c>
      <c r="B40" s="114" t="s">
        <v>90</v>
      </c>
      <c r="C40" s="150">
        <v>878</v>
      </c>
      <c r="D40" s="151">
        <f t="shared" si="7"/>
        <v>0.31068648266100496</v>
      </c>
      <c r="E40" s="152">
        <v>413</v>
      </c>
      <c r="F40" s="153">
        <f t="shared" si="2"/>
        <v>0.47038724373576307</v>
      </c>
      <c r="G40" s="154">
        <v>6</v>
      </c>
      <c r="H40" s="155">
        <f t="shared" si="3"/>
        <v>0.0021231422505307855</v>
      </c>
      <c r="I40" s="156">
        <f t="shared" si="8"/>
        <v>0.31280962491153574</v>
      </c>
      <c r="J40" s="157">
        <v>32867</v>
      </c>
      <c r="K40" s="150">
        <v>11684</v>
      </c>
      <c r="L40" s="151">
        <f t="shared" si="6"/>
        <v>0.3554933519944017</v>
      </c>
      <c r="M40" s="152">
        <v>2826</v>
      </c>
      <c r="N40" s="158">
        <f t="shared" si="4"/>
        <v>0.24186922286888052</v>
      </c>
      <c r="O40" s="159">
        <f t="shared" si="5"/>
        <v>21</v>
      </c>
    </row>
    <row r="41" spans="1:15" s="6" customFormat="1" ht="12" customHeight="1">
      <c r="A41" s="10">
        <v>1</v>
      </c>
      <c r="B41" s="113" t="s">
        <v>91</v>
      </c>
      <c r="C41" s="140">
        <v>442</v>
      </c>
      <c r="D41" s="141">
        <f t="shared" si="7"/>
        <v>0.5815789473684211</v>
      </c>
      <c r="E41" s="142">
        <v>173</v>
      </c>
      <c r="F41" s="143">
        <f t="shared" si="2"/>
        <v>0.3914027149321267</v>
      </c>
      <c r="G41" s="144">
        <v>16</v>
      </c>
      <c r="H41" s="145">
        <f t="shared" si="3"/>
        <v>0.021052631578947368</v>
      </c>
      <c r="I41" s="146">
        <f t="shared" si="8"/>
        <v>0.6026315789473684</v>
      </c>
      <c r="J41" s="147">
        <v>7572</v>
      </c>
      <c r="K41" s="140">
        <v>2861</v>
      </c>
      <c r="L41" s="141">
        <f t="shared" si="6"/>
        <v>0.3778394083465399</v>
      </c>
      <c r="M41" s="142">
        <v>760</v>
      </c>
      <c r="N41" s="148">
        <f t="shared" si="4"/>
        <v>0.2656413841314226</v>
      </c>
      <c r="O41" s="149">
        <f t="shared" si="5"/>
        <v>15</v>
      </c>
    </row>
    <row r="42" spans="1:15" s="6" customFormat="1" ht="12" customHeight="1">
      <c r="A42" s="10">
        <v>1</v>
      </c>
      <c r="B42" s="113" t="s">
        <v>92</v>
      </c>
      <c r="C42" s="140">
        <v>900</v>
      </c>
      <c r="D42" s="141">
        <f t="shared" si="7"/>
        <v>0.08564902931100114</v>
      </c>
      <c r="E42" s="142" t="s">
        <v>200</v>
      </c>
      <c r="F42" s="143"/>
      <c r="G42" s="144">
        <v>11</v>
      </c>
      <c r="H42" s="145">
        <f t="shared" si="3"/>
        <v>0.0010468214693566806</v>
      </c>
      <c r="I42" s="146">
        <f t="shared" si="8"/>
        <v>0.08669585078035782</v>
      </c>
      <c r="J42" s="147">
        <v>82735</v>
      </c>
      <c r="K42" s="140">
        <v>32122</v>
      </c>
      <c r="L42" s="141">
        <f t="shared" si="6"/>
        <v>0.3882516468241977</v>
      </c>
      <c r="M42" s="142">
        <v>10508</v>
      </c>
      <c r="N42" s="148">
        <f t="shared" si="4"/>
        <v>0.32712782516655253</v>
      </c>
      <c r="O42" s="149">
        <f t="shared" si="5"/>
        <v>5</v>
      </c>
    </row>
    <row r="43" spans="1:15" s="6" customFormat="1" ht="12" customHeight="1">
      <c r="A43" s="10">
        <v>1</v>
      </c>
      <c r="B43" s="113" t="s">
        <v>93</v>
      </c>
      <c r="C43" s="140">
        <v>1140</v>
      </c>
      <c r="D43" s="141">
        <f t="shared" si="7"/>
        <v>0.59436913451512</v>
      </c>
      <c r="E43" s="142">
        <v>514</v>
      </c>
      <c r="F43" s="143">
        <f t="shared" si="2"/>
        <v>0.45087719298245615</v>
      </c>
      <c r="G43" s="144">
        <v>19</v>
      </c>
      <c r="H43" s="145">
        <f t="shared" si="3"/>
        <v>0.009906152241918665</v>
      </c>
      <c r="I43" s="146">
        <f t="shared" si="8"/>
        <v>0.6042752867570386</v>
      </c>
      <c r="J43" s="147">
        <v>36121</v>
      </c>
      <c r="K43" s="140">
        <v>13113</v>
      </c>
      <c r="L43" s="141">
        <f t="shared" si="6"/>
        <v>0.3630298164502644</v>
      </c>
      <c r="M43" s="142">
        <v>1918</v>
      </c>
      <c r="N43" s="148">
        <f t="shared" si="4"/>
        <v>0.14626706321970565</v>
      </c>
      <c r="O43" s="149">
        <f t="shared" si="5"/>
        <v>35</v>
      </c>
    </row>
    <row r="44" spans="1:15" s="6" customFormat="1" ht="12" customHeight="1">
      <c r="A44" s="10">
        <v>1</v>
      </c>
      <c r="B44" s="113" t="s">
        <v>94</v>
      </c>
      <c r="C44" s="140">
        <v>723</v>
      </c>
      <c r="D44" s="141">
        <f t="shared" si="7"/>
        <v>0.1749757986447241</v>
      </c>
      <c r="E44" s="142">
        <v>961</v>
      </c>
      <c r="F44" s="143">
        <f t="shared" si="2"/>
        <v>1.3291839557399723</v>
      </c>
      <c r="G44" s="144">
        <v>51</v>
      </c>
      <c r="H44" s="145">
        <f t="shared" si="3"/>
        <v>0.012342691190706679</v>
      </c>
      <c r="I44" s="146">
        <f t="shared" si="8"/>
        <v>0.18731848983543078</v>
      </c>
      <c r="J44" s="147">
        <v>42872</v>
      </c>
      <c r="K44" s="140">
        <v>15684</v>
      </c>
      <c r="L44" s="141">
        <f t="shared" si="6"/>
        <v>0.365833177831685</v>
      </c>
      <c r="M44" s="142">
        <v>4132</v>
      </c>
      <c r="N44" s="148">
        <f t="shared" si="4"/>
        <v>0.26345320071410355</v>
      </c>
      <c r="O44" s="149">
        <f t="shared" si="5"/>
        <v>16</v>
      </c>
    </row>
    <row r="45" spans="1:15" s="6" customFormat="1" ht="12" customHeight="1">
      <c r="A45" s="10">
        <v>1</v>
      </c>
      <c r="B45" s="113" t="s">
        <v>62</v>
      </c>
      <c r="C45" s="140">
        <v>120</v>
      </c>
      <c r="D45" s="141">
        <f t="shared" si="7"/>
        <v>0.44609665427509293</v>
      </c>
      <c r="E45" s="142">
        <v>47</v>
      </c>
      <c r="F45" s="143">
        <f t="shared" si="2"/>
        <v>0.39166666666666666</v>
      </c>
      <c r="G45" s="144">
        <v>6</v>
      </c>
      <c r="H45" s="145">
        <f t="shared" si="3"/>
        <v>0.022304832713754646</v>
      </c>
      <c r="I45" s="146">
        <f t="shared" si="8"/>
        <v>0.4684014869888476</v>
      </c>
      <c r="J45" s="147">
        <v>3554</v>
      </c>
      <c r="K45" s="140">
        <v>1206</v>
      </c>
      <c r="L45" s="141">
        <f t="shared" si="6"/>
        <v>0.3393359594822735</v>
      </c>
      <c r="M45" s="142">
        <v>269</v>
      </c>
      <c r="N45" s="148">
        <f t="shared" si="4"/>
        <v>0.2230514096185738</v>
      </c>
      <c r="O45" s="149">
        <f t="shared" si="5"/>
        <v>23</v>
      </c>
    </row>
    <row r="46" spans="1:15" s="6" customFormat="1" ht="12" customHeight="1">
      <c r="A46" s="10">
        <v>1</v>
      </c>
      <c r="B46" s="113" t="s">
        <v>63</v>
      </c>
      <c r="C46" s="140">
        <v>281</v>
      </c>
      <c r="D46" s="141">
        <f t="shared" si="7"/>
        <v>0.31679819616685456</v>
      </c>
      <c r="E46" s="142">
        <v>277</v>
      </c>
      <c r="F46" s="143">
        <f t="shared" si="2"/>
        <v>0.9857651245551602</v>
      </c>
      <c r="G46" s="144">
        <v>23</v>
      </c>
      <c r="H46" s="145">
        <f t="shared" si="3"/>
        <v>0.02593010146561443</v>
      </c>
      <c r="I46" s="146">
        <f t="shared" si="8"/>
        <v>0.342728297632469</v>
      </c>
      <c r="J46" s="147">
        <v>16798</v>
      </c>
      <c r="K46" s="140">
        <v>6193</v>
      </c>
      <c r="L46" s="141">
        <f t="shared" si="6"/>
        <v>0.3686748422431242</v>
      </c>
      <c r="M46" s="142">
        <v>887</v>
      </c>
      <c r="N46" s="148">
        <f t="shared" si="4"/>
        <v>0.1432262231551752</v>
      </c>
      <c r="O46" s="149">
        <f t="shared" si="5"/>
        <v>37</v>
      </c>
    </row>
    <row r="47" spans="1:15" s="6" customFormat="1" ht="12" customHeight="1">
      <c r="A47" s="10">
        <v>1</v>
      </c>
      <c r="B47" s="113" t="s">
        <v>95</v>
      </c>
      <c r="C47" s="140">
        <v>483</v>
      </c>
      <c r="D47" s="141">
        <f t="shared" si="7"/>
        <v>0.22836879432624113</v>
      </c>
      <c r="E47" s="142">
        <v>39</v>
      </c>
      <c r="F47" s="143">
        <f t="shared" si="2"/>
        <v>0.08074534161490683</v>
      </c>
      <c r="G47" s="144">
        <v>80</v>
      </c>
      <c r="H47" s="145">
        <f t="shared" si="3"/>
        <v>0.037825059101654845</v>
      </c>
      <c r="I47" s="146">
        <f t="shared" si="8"/>
        <v>0.266193853427896</v>
      </c>
      <c r="J47" s="147">
        <v>25155</v>
      </c>
      <c r="K47" s="140">
        <v>10229</v>
      </c>
      <c r="L47" s="141">
        <f t="shared" si="6"/>
        <v>0.40663883919697874</v>
      </c>
      <c r="M47" s="142">
        <v>2115</v>
      </c>
      <c r="N47" s="148">
        <f t="shared" si="4"/>
        <v>0.2067650796754326</v>
      </c>
      <c r="O47" s="149">
        <f t="shared" si="5"/>
        <v>27</v>
      </c>
    </row>
    <row r="48" spans="1:15" s="6" customFormat="1" ht="12" customHeight="1">
      <c r="A48" s="10">
        <v>1</v>
      </c>
      <c r="B48" s="113" t="s">
        <v>96</v>
      </c>
      <c r="C48" s="140">
        <v>520</v>
      </c>
      <c r="D48" s="141">
        <f t="shared" si="7"/>
        <v>0.37873270211216314</v>
      </c>
      <c r="E48" s="142">
        <v>301</v>
      </c>
      <c r="F48" s="143">
        <f t="shared" si="2"/>
        <v>0.5788461538461539</v>
      </c>
      <c r="G48" s="144">
        <v>10</v>
      </c>
      <c r="H48" s="145">
        <f t="shared" si="3"/>
        <v>0.007283321194464676</v>
      </c>
      <c r="I48" s="146">
        <f t="shared" si="8"/>
        <v>0.3860160233066278</v>
      </c>
      <c r="J48" s="147">
        <v>22895</v>
      </c>
      <c r="K48" s="140">
        <v>9155</v>
      </c>
      <c r="L48" s="141">
        <f t="shared" si="6"/>
        <v>0.39986896702336755</v>
      </c>
      <c r="M48" s="142">
        <v>1373</v>
      </c>
      <c r="N48" s="148">
        <f t="shared" si="4"/>
        <v>0.14997269251774986</v>
      </c>
      <c r="O48" s="149">
        <f t="shared" si="5"/>
        <v>34</v>
      </c>
    </row>
    <row r="49" spans="1:15" s="6" customFormat="1" ht="12" customHeight="1" thickBot="1">
      <c r="A49" s="10"/>
      <c r="B49" s="115" t="s">
        <v>64</v>
      </c>
      <c r="C49" s="160">
        <v>163</v>
      </c>
      <c r="D49" s="161">
        <f t="shared" si="7"/>
        <v>0.18671248568155785</v>
      </c>
      <c r="E49" s="162">
        <v>219</v>
      </c>
      <c r="F49" s="163">
        <f t="shared" si="2"/>
        <v>1.343558282208589</v>
      </c>
      <c r="G49" s="164">
        <v>0</v>
      </c>
      <c r="H49" s="165">
        <f t="shared" si="3"/>
        <v>0</v>
      </c>
      <c r="I49" s="166">
        <f t="shared" si="8"/>
        <v>0.18671248568155785</v>
      </c>
      <c r="J49" s="167">
        <v>7862</v>
      </c>
      <c r="K49" s="160">
        <v>3327</v>
      </c>
      <c r="L49" s="161">
        <f t="shared" si="6"/>
        <v>0.42317476469091836</v>
      </c>
      <c r="M49" s="162">
        <v>873</v>
      </c>
      <c r="N49" s="168">
        <f t="shared" si="4"/>
        <v>0.2623985572587917</v>
      </c>
      <c r="O49" s="169">
        <f t="shared" si="5"/>
        <v>18</v>
      </c>
    </row>
    <row r="50" spans="1:15" ht="15.75" customHeight="1" thickBot="1">
      <c r="A50" s="13">
        <f>SUM(A8:A49)</f>
        <v>36</v>
      </c>
      <c r="B50" s="116" t="s">
        <v>53</v>
      </c>
      <c r="C50" s="170">
        <f>SUM(C7:C49)</f>
        <v>131006</v>
      </c>
      <c r="D50" s="171">
        <f t="shared" si="7"/>
        <v>0.372233240326641</v>
      </c>
      <c r="E50" s="172">
        <f>SUM(E7:E49)</f>
        <v>31497</v>
      </c>
      <c r="F50" s="173">
        <f t="shared" si="2"/>
        <v>0.24042410271285283</v>
      </c>
      <c r="G50" s="174">
        <f>SUM(G7:G49)</f>
        <v>28541</v>
      </c>
      <c r="H50" s="175">
        <f t="shared" si="3"/>
        <v>0.08109482704733112</v>
      </c>
      <c r="I50" s="176">
        <f t="shared" si="8"/>
        <v>0.45332806737397213</v>
      </c>
      <c r="J50" s="177">
        <f>SUM(J7:J49)</f>
        <v>4022668</v>
      </c>
      <c r="K50" s="170">
        <f>SUM(K7:K49)</f>
        <v>1496559</v>
      </c>
      <c r="L50" s="171">
        <f>K50/J50</f>
        <v>0.37203144778540015</v>
      </c>
      <c r="M50" s="178">
        <f>SUM(M7:M49)</f>
        <v>351946</v>
      </c>
      <c r="N50" s="179">
        <f t="shared" si="4"/>
        <v>0.2351701469838476</v>
      </c>
      <c r="O50" s="180"/>
    </row>
    <row r="51" spans="2:15" ht="13.5">
      <c r="B51" s="181"/>
      <c r="C51" s="182"/>
      <c r="D51" s="182"/>
      <c r="E51" s="182"/>
      <c r="F51" s="182"/>
      <c r="G51" s="182"/>
      <c r="H51" s="182"/>
      <c r="I51" s="182"/>
      <c r="J51" s="182"/>
      <c r="K51" s="182"/>
      <c r="L51" s="182"/>
      <c r="M51" s="182"/>
      <c r="N51" s="182"/>
      <c r="O51" s="182"/>
    </row>
  </sheetData>
  <sheetProtection/>
  <mergeCells count="13">
    <mergeCell ref="C1:K1"/>
    <mergeCell ref="G5:H5"/>
    <mergeCell ref="K4:N4"/>
    <mergeCell ref="I4:I6"/>
    <mergeCell ref="C4:H4"/>
    <mergeCell ref="C5:F5"/>
    <mergeCell ref="J4:J5"/>
    <mergeCell ref="D2:K2"/>
    <mergeCell ref="C3:H3"/>
    <mergeCell ref="O4:O5"/>
    <mergeCell ref="A4:A6"/>
    <mergeCell ref="B4:B5"/>
    <mergeCell ref="J6:O6"/>
  </mergeCells>
  <printOptions/>
  <pageMargins left="0.7874015748031497" right="0.1968503937007874" top="0.4724409448818898" bottom="0.1968503937007874" header="0.31496062992125984" footer="0.1968503937007874"/>
  <pageSetup horizontalDpi="300" verticalDpi="300" orientation="landscape" paperSize="9" scale="88"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A1:CW53"/>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56" sqref="A56"/>
    </sheetView>
  </sheetViews>
  <sheetFormatPr defaultColWidth="9.00390625" defaultRowHeight="13.5"/>
  <cols>
    <col min="1" max="1" width="14.50390625" style="1" customWidth="1"/>
    <col min="2" max="2" width="7.50390625" style="0" customWidth="1"/>
    <col min="3" max="3" width="8.125" style="0" customWidth="1"/>
    <col min="4" max="4" width="9.375" style="0" customWidth="1"/>
    <col min="5" max="10" width="9.625" style="0" customWidth="1"/>
  </cols>
  <sheetData>
    <row r="1" ht="21">
      <c r="B1" s="5" t="s">
        <v>115</v>
      </c>
    </row>
    <row r="2" spans="5:10" ht="14.25" thickBot="1">
      <c r="E2" s="291" t="s">
        <v>230</v>
      </c>
      <c r="F2" s="291"/>
      <c r="G2" s="291"/>
      <c r="H2" s="6"/>
      <c r="I2" s="6"/>
      <c r="J2" s="6"/>
    </row>
    <row r="3" spans="1:10" ht="21.75" customHeight="1">
      <c r="A3" s="286"/>
      <c r="B3" s="292" t="s">
        <v>98</v>
      </c>
      <c r="C3" s="293"/>
      <c r="D3" s="288" t="s">
        <v>108</v>
      </c>
      <c r="E3" s="289"/>
      <c r="F3" s="289"/>
      <c r="G3" s="289"/>
      <c r="H3" s="289"/>
      <c r="I3" s="289"/>
      <c r="J3" s="290"/>
    </row>
    <row r="4" spans="1:10" ht="30" customHeight="1" thickBot="1">
      <c r="A4" s="287"/>
      <c r="B4" s="26" t="s">
        <v>124</v>
      </c>
      <c r="C4" s="27" t="s">
        <v>171</v>
      </c>
      <c r="D4" s="25" t="s">
        <v>7</v>
      </c>
      <c r="E4" s="23" t="s">
        <v>8</v>
      </c>
      <c r="F4" s="23" t="s">
        <v>9</v>
      </c>
      <c r="G4" s="23" t="s">
        <v>10</v>
      </c>
      <c r="H4" s="24" t="s">
        <v>11</v>
      </c>
      <c r="I4" s="28" t="s">
        <v>12</v>
      </c>
      <c r="J4" s="29" t="s">
        <v>13</v>
      </c>
    </row>
    <row r="5" spans="1:11" s="6" customFormat="1" ht="18" customHeight="1">
      <c r="A5" s="87" t="s">
        <v>101</v>
      </c>
      <c r="B5" s="90" t="s">
        <v>140</v>
      </c>
      <c r="C5" s="89">
        <v>21876</v>
      </c>
      <c r="D5" s="57">
        <v>0.839</v>
      </c>
      <c r="E5" s="58">
        <v>0.8274</v>
      </c>
      <c r="F5" s="58">
        <v>0.8243</v>
      </c>
      <c r="G5" s="58">
        <v>0.8291</v>
      </c>
      <c r="H5" s="58">
        <v>0.8309</v>
      </c>
      <c r="I5" s="59">
        <v>0.8266</v>
      </c>
      <c r="J5" s="60">
        <v>0.8377</v>
      </c>
      <c r="K5" s="7"/>
    </row>
    <row r="6" spans="1:11" s="6" customFormat="1" ht="18" customHeight="1">
      <c r="A6" s="75" t="s">
        <v>67</v>
      </c>
      <c r="B6" s="34">
        <v>0</v>
      </c>
      <c r="C6" s="99">
        <v>0</v>
      </c>
      <c r="D6" s="35">
        <v>0.8331</v>
      </c>
      <c r="E6" s="36">
        <v>0.8342</v>
      </c>
      <c r="F6" s="36">
        <v>0.8333</v>
      </c>
      <c r="G6" s="36">
        <v>0.8213</v>
      </c>
      <c r="H6" s="36">
        <v>0.8166</v>
      </c>
      <c r="I6" s="37">
        <v>0.8189</v>
      </c>
      <c r="J6" s="40" t="s">
        <v>107</v>
      </c>
      <c r="K6" s="7"/>
    </row>
    <row r="7" spans="1:11" s="6" customFormat="1" ht="18" customHeight="1">
      <c r="A7" s="75" t="s">
        <v>68</v>
      </c>
      <c r="B7" s="34">
        <v>610</v>
      </c>
      <c r="C7" s="99">
        <v>440</v>
      </c>
      <c r="D7" s="35">
        <v>0.8589</v>
      </c>
      <c r="E7" s="36">
        <v>0.8535</v>
      </c>
      <c r="F7" s="36">
        <v>0.8463</v>
      </c>
      <c r="G7" s="36">
        <v>0.8448</v>
      </c>
      <c r="H7" s="36">
        <v>0.8359</v>
      </c>
      <c r="I7" s="50">
        <v>0.8332</v>
      </c>
      <c r="J7" s="40" t="s">
        <v>107</v>
      </c>
      <c r="K7" s="7"/>
    </row>
    <row r="8" spans="1:11" s="6" customFormat="1" ht="18" customHeight="1">
      <c r="A8" s="75" t="s">
        <v>54</v>
      </c>
      <c r="B8" s="34">
        <v>97</v>
      </c>
      <c r="C8" s="47">
        <v>43</v>
      </c>
      <c r="D8" s="35">
        <v>0.9518</v>
      </c>
      <c r="E8" s="36">
        <v>0.9491</v>
      </c>
      <c r="F8" s="36">
        <v>0.953</v>
      </c>
      <c r="G8" s="49">
        <v>0.9546</v>
      </c>
      <c r="H8" s="49">
        <v>0.9554</v>
      </c>
      <c r="I8" s="50">
        <v>0.9626</v>
      </c>
      <c r="J8" s="51">
        <v>0.96</v>
      </c>
      <c r="K8" s="7"/>
    </row>
    <row r="9" spans="1:11" s="6" customFormat="1" ht="18" customHeight="1">
      <c r="A9" s="75" t="s">
        <v>56</v>
      </c>
      <c r="B9" s="34">
        <v>166</v>
      </c>
      <c r="C9" s="99">
        <v>46</v>
      </c>
      <c r="D9" s="35">
        <v>0.8967</v>
      </c>
      <c r="E9" s="36">
        <v>0.8996</v>
      </c>
      <c r="F9" s="36">
        <v>0.8903</v>
      </c>
      <c r="G9" s="36">
        <v>0.8912</v>
      </c>
      <c r="H9" s="36">
        <v>0.8885</v>
      </c>
      <c r="I9" s="37">
        <v>0.8951</v>
      </c>
      <c r="J9" s="38">
        <v>0.904</v>
      </c>
      <c r="K9" s="7"/>
    </row>
    <row r="10" spans="1:11" s="6" customFormat="1" ht="18" customHeight="1">
      <c r="A10" s="75" t="s">
        <v>69</v>
      </c>
      <c r="B10" s="34">
        <v>0</v>
      </c>
      <c r="C10" s="99">
        <v>0</v>
      </c>
      <c r="D10" s="35">
        <v>0.8719</v>
      </c>
      <c r="E10" s="36">
        <v>0.8859</v>
      </c>
      <c r="F10" s="36">
        <v>0.8907</v>
      </c>
      <c r="G10" s="36">
        <v>0.9053</v>
      </c>
      <c r="H10" s="36">
        <v>0.8725</v>
      </c>
      <c r="I10" s="37">
        <v>0.8777</v>
      </c>
      <c r="J10" s="38">
        <v>0.8808</v>
      </c>
      <c r="K10" s="7"/>
    </row>
    <row r="11" spans="1:11" s="6" customFormat="1" ht="18" customHeight="1">
      <c r="A11" s="75" t="s">
        <v>70</v>
      </c>
      <c r="B11" s="42">
        <v>5451</v>
      </c>
      <c r="C11" s="99">
        <v>0</v>
      </c>
      <c r="D11" s="35">
        <v>0.8852</v>
      </c>
      <c r="E11" s="36">
        <v>0.9012</v>
      </c>
      <c r="F11" s="36">
        <v>0.9007</v>
      </c>
      <c r="G11" s="36">
        <v>0.8994</v>
      </c>
      <c r="H11" s="49">
        <v>0.8989</v>
      </c>
      <c r="I11" s="50">
        <v>0.9018</v>
      </c>
      <c r="J11" s="40" t="s">
        <v>107</v>
      </c>
      <c r="K11" s="7"/>
    </row>
    <row r="12" spans="1:11" s="6" customFormat="1" ht="18" customHeight="1">
      <c r="A12" s="75" t="s">
        <v>57</v>
      </c>
      <c r="B12" s="42">
        <v>276</v>
      </c>
      <c r="C12" s="99">
        <v>230</v>
      </c>
      <c r="D12" s="35">
        <v>0.9222</v>
      </c>
      <c r="E12" s="36">
        <v>0.9286</v>
      </c>
      <c r="F12" s="36">
        <v>0.9304</v>
      </c>
      <c r="G12" s="49">
        <v>0.9344</v>
      </c>
      <c r="H12" s="49">
        <v>0.9248</v>
      </c>
      <c r="I12" s="50">
        <v>0.9349</v>
      </c>
      <c r="J12" s="40" t="s">
        <v>107</v>
      </c>
      <c r="K12" s="7"/>
    </row>
    <row r="13" spans="1:11" s="6" customFormat="1" ht="18" customHeight="1">
      <c r="A13" s="75" t="s">
        <v>71</v>
      </c>
      <c r="B13" s="34">
        <v>0</v>
      </c>
      <c r="C13" s="47">
        <v>0</v>
      </c>
      <c r="D13" s="35">
        <v>0.872</v>
      </c>
      <c r="E13" s="36">
        <v>0.8557</v>
      </c>
      <c r="F13" s="36">
        <v>0.8567</v>
      </c>
      <c r="G13" s="49">
        <v>0.8524</v>
      </c>
      <c r="H13" s="49">
        <v>0.8564</v>
      </c>
      <c r="I13" s="50">
        <v>0.8585</v>
      </c>
      <c r="J13" s="40" t="s">
        <v>107</v>
      </c>
      <c r="K13" s="7"/>
    </row>
    <row r="14" spans="1:11" s="6" customFormat="1" ht="18" customHeight="1">
      <c r="A14" s="75" t="s">
        <v>72</v>
      </c>
      <c r="B14" s="42">
        <v>164</v>
      </c>
      <c r="C14" s="99">
        <v>118</v>
      </c>
      <c r="D14" s="35">
        <v>0.8502</v>
      </c>
      <c r="E14" s="36">
        <v>0.8458</v>
      </c>
      <c r="F14" s="36">
        <v>0.8402</v>
      </c>
      <c r="G14" s="36">
        <v>0.8413</v>
      </c>
      <c r="H14" s="49">
        <v>0.8395</v>
      </c>
      <c r="I14" s="50">
        <v>0.8415</v>
      </c>
      <c r="J14" s="51">
        <v>0.8552</v>
      </c>
      <c r="K14" s="7"/>
    </row>
    <row r="15" spans="1:11" s="6" customFormat="1" ht="18" customHeight="1">
      <c r="A15" s="75" t="s">
        <v>73</v>
      </c>
      <c r="B15" s="34">
        <v>0</v>
      </c>
      <c r="C15" s="99">
        <v>0</v>
      </c>
      <c r="D15" s="35">
        <v>0.851</v>
      </c>
      <c r="E15" s="36">
        <v>0.8535</v>
      </c>
      <c r="F15" s="36">
        <v>0.8583</v>
      </c>
      <c r="G15" s="36">
        <v>0.8574</v>
      </c>
      <c r="H15" s="36">
        <v>0.8441</v>
      </c>
      <c r="I15" s="37">
        <v>0.8433</v>
      </c>
      <c r="J15" s="40" t="s">
        <v>107</v>
      </c>
      <c r="K15" s="7"/>
    </row>
    <row r="16" spans="1:11" s="6" customFormat="1" ht="18" customHeight="1">
      <c r="A16" s="75" t="s">
        <v>74</v>
      </c>
      <c r="B16" s="34">
        <v>1946</v>
      </c>
      <c r="C16" s="47">
        <v>1321</v>
      </c>
      <c r="D16" s="35">
        <v>0.8275</v>
      </c>
      <c r="E16" s="36">
        <v>0.8289</v>
      </c>
      <c r="F16" s="36">
        <v>0.8301</v>
      </c>
      <c r="G16" s="36">
        <v>0.8315</v>
      </c>
      <c r="H16" s="36">
        <v>0.8323</v>
      </c>
      <c r="I16" s="37">
        <v>0.8278</v>
      </c>
      <c r="J16" s="38">
        <v>0.8193</v>
      </c>
      <c r="K16" s="7"/>
    </row>
    <row r="17" spans="1:11" s="6" customFormat="1" ht="18" customHeight="1">
      <c r="A17" s="75" t="s">
        <v>75</v>
      </c>
      <c r="B17" s="34">
        <v>3235</v>
      </c>
      <c r="C17" s="99">
        <v>1900</v>
      </c>
      <c r="D17" s="35">
        <v>0.7349</v>
      </c>
      <c r="E17" s="36">
        <v>0.7203</v>
      </c>
      <c r="F17" s="36">
        <v>0.7265</v>
      </c>
      <c r="G17" s="36">
        <v>0.742</v>
      </c>
      <c r="H17" s="49">
        <v>0.7552</v>
      </c>
      <c r="I17" s="50">
        <v>0.794</v>
      </c>
      <c r="J17" s="40" t="s">
        <v>107</v>
      </c>
      <c r="K17" s="12"/>
    </row>
    <row r="18" spans="1:11" s="6" customFormat="1" ht="18" customHeight="1">
      <c r="A18" s="76" t="s">
        <v>76</v>
      </c>
      <c r="B18" s="80">
        <v>0</v>
      </c>
      <c r="C18" s="78">
        <v>0</v>
      </c>
      <c r="D18" s="35">
        <v>0.8222</v>
      </c>
      <c r="E18" s="36">
        <v>0.8254</v>
      </c>
      <c r="F18" s="36">
        <v>0.8143</v>
      </c>
      <c r="G18" s="36">
        <v>0.8146</v>
      </c>
      <c r="H18" s="36">
        <v>0.8108</v>
      </c>
      <c r="I18" s="50">
        <v>0.8121</v>
      </c>
      <c r="J18" s="51">
        <v>0.8007</v>
      </c>
      <c r="K18" s="7"/>
    </row>
    <row r="19" spans="1:11" s="16" customFormat="1" ht="18" customHeight="1">
      <c r="A19" s="75" t="s">
        <v>77</v>
      </c>
      <c r="B19" s="34">
        <v>0</v>
      </c>
      <c r="C19" s="47">
        <v>0</v>
      </c>
      <c r="D19" s="35">
        <v>0.8442</v>
      </c>
      <c r="E19" s="36">
        <v>0.8469</v>
      </c>
      <c r="F19" s="36">
        <v>0.8483</v>
      </c>
      <c r="G19" s="36">
        <v>0.8498</v>
      </c>
      <c r="H19" s="36">
        <v>0.8511</v>
      </c>
      <c r="I19" s="37">
        <v>0.8525</v>
      </c>
      <c r="J19" s="40" t="s">
        <v>107</v>
      </c>
      <c r="K19" s="15"/>
    </row>
    <row r="20" spans="1:11" s="6" customFormat="1" ht="18" customHeight="1">
      <c r="A20" s="75" t="s">
        <v>78</v>
      </c>
      <c r="B20" s="42">
        <v>0</v>
      </c>
      <c r="C20" s="99">
        <v>0</v>
      </c>
      <c r="D20" s="35">
        <v>0.8401</v>
      </c>
      <c r="E20" s="36">
        <v>0.8471</v>
      </c>
      <c r="F20" s="36">
        <v>0.8161</v>
      </c>
      <c r="G20" s="36">
        <v>0.8174</v>
      </c>
      <c r="H20" s="36">
        <v>0.8188</v>
      </c>
      <c r="I20" s="50">
        <v>0.7851</v>
      </c>
      <c r="J20" s="40" t="s">
        <v>107</v>
      </c>
      <c r="K20" s="7"/>
    </row>
    <row r="21" spans="1:11" s="6" customFormat="1" ht="18" customHeight="1">
      <c r="A21" s="76" t="s">
        <v>79</v>
      </c>
      <c r="B21" s="77">
        <v>0</v>
      </c>
      <c r="C21" s="79">
        <v>0</v>
      </c>
      <c r="D21" s="35">
        <v>0.8856</v>
      </c>
      <c r="E21" s="36">
        <v>0.8822</v>
      </c>
      <c r="F21" s="49">
        <v>0.8732</v>
      </c>
      <c r="G21" s="49">
        <v>0.8673</v>
      </c>
      <c r="H21" s="49">
        <v>0.8652</v>
      </c>
      <c r="I21" s="50">
        <v>0.8698</v>
      </c>
      <c r="J21" s="40" t="s">
        <v>107</v>
      </c>
      <c r="K21" s="7"/>
    </row>
    <row r="22" spans="1:13" s="6" customFormat="1" ht="18" customHeight="1">
      <c r="A22" s="75" t="s">
        <v>80</v>
      </c>
      <c r="B22" s="42">
        <v>371</v>
      </c>
      <c r="C22" s="99">
        <v>283</v>
      </c>
      <c r="D22" s="35">
        <v>0.8592</v>
      </c>
      <c r="E22" s="36">
        <v>0.8586</v>
      </c>
      <c r="F22" s="36">
        <v>0.8541</v>
      </c>
      <c r="G22" s="36">
        <v>0.8475</v>
      </c>
      <c r="H22" s="36">
        <v>0.8494</v>
      </c>
      <c r="I22" s="37">
        <v>0.8623</v>
      </c>
      <c r="J22" s="38">
        <v>0.8712</v>
      </c>
      <c r="K22" s="7"/>
      <c r="M22" s="8"/>
    </row>
    <row r="23" spans="1:12" s="6" customFormat="1" ht="17.25" customHeight="1">
      <c r="A23" s="75" t="s">
        <v>81</v>
      </c>
      <c r="B23" s="34">
        <v>6260</v>
      </c>
      <c r="C23" s="47">
        <v>0</v>
      </c>
      <c r="D23" s="35">
        <v>0.8493</v>
      </c>
      <c r="E23" s="36">
        <v>0.8415</v>
      </c>
      <c r="F23" s="36">
        <v>0.8101</v>
      </c>
      <c r="G23" s="36">
        <v>0.8122</v>
      </c>
      <c r="H23" s="36">
        <v>0.8118</v>
      </c>
      <c r="I23" s="37">
        <v>0.802</v>
      </c>
      <c r="J23" s="38">
        <v>0.7925</v>
      </c>
      <c r="K23" s="7"/>
      <c r="L23" s="7"/>
    </row>
    <row r="24" spans="1:11" s="6" customFormat="1" ht="18" customHeight="1">
      <c r="A24" s="75" t="s">
        <v>82</v>
      </c>
      <c r="B24" s="42">
        <v>0</v>
      </c>
      <c r="C24" s="47">
        <v>0</v>
      </c>
      <c r="D24" s="35">
        <v>0.889</v>
      </c>
      <c r="E24" s="36">
        <v>0.876</v>
      </c>
      <c r="F24" s="36">
        <v>0.884</v>
      </c>
      <c r="G24" s="36">
        <v>0.883</v>
      </c>
      <c r="H24" s="49">
        <v>0.882</v>
      </c>
      <c r="I24" s="50">
        <v>0.866</v>
      </c>
      <c r="J24" s="51">
        <v>0.804</v>
      </c>
      <c r="K24" s="7"/>
    </row>
    <row r="25" spans="1:11" s="6" customFormat="1" ht="18" customHeight="1">
      <c r="A25" s="75" t="s">
        <v>83</v>
      </c>
      <c r="B25" s="34">
        <v>679</v>
      </c>
      <c r="C25" s="47">
        <v>403</v>
      </c>
      <c r="D25" s="35">
        <v>0.8837</v>
      </c>
      <c r="E25" s="36">
        <v>0.877</v>
      </c>
      <c r="F25" s="36">
        <v>0.8563</v>
      </c>
      <c r="G25" s="36">
        <v>0.8523</v>
      </c>
      <c r="H25" s="36">
        <v>0.8485</v>
      </c>
      <c r="I25" s="37">
        <v>0.8513</v>
      </c>
      <c r="J25" s="40" t="s">
        <v>107</v>
      </c>
      <c r="K25" s="7"/>
    </row>
    <row r="26" spans="1:11" s="6" customFormat="1" ht="18" customHeight="1">
      <c r="A26" s="75" t="s">
        <v>84</v>
      </c>
      <c r="B26" s="34">
        <v>1244</v>
      </c>
      <c r="C26" s="47">
        <v>708</v>
      </c>
      <c r="D26" s="35">
        <v>0.8178</v>
      </c>
      <c r="E26" s="36">
        <v>0.8288</v>
      </c>
      <c r="F26" s="36">
        <v>0.8405</v>
      </c>
      <c r="G26" s="36">
        <v>0.8512</v>
      </c>
      <c r="H26" s="36">
        <v>0.8565</v>
      </c>
      <c r="I26" s="37">
        <v>0.8643</v>
      </c>
      <c r="J26" s="40">
        <v>0.8692</v>
      </c>
      <c r="K26" s="7"/>
    </row>
    <row r="27" spans="1:11" s="6" customFormat="1" ht="18" customHeight="1">
      <c r="A27" s="76" t="s">
        <v>85</v>
      </c>
      <c r="B27" s="77">
        <v>186</v>
      </c>
      <c r="C27" s="79">
        <v>103</v>
      </c>
      <c r="D27" s="35">
        <v>0.9035</v>
      </c>
      <c r="E27" s="36">
        <v>0.9087</v>
      </c>
      <c r="F27" s="36">
        <v>0.9163</v>
      </c>
      <c r="G27" s="49">
        <v>0.9167</v>
      </c>
      <c r="H27" s="49">
        <v>0.9137</v>
      </c>
      <c r="I27" s="50">
        <v>0.9138</v>
      </c>
      <c r="J27" s="40" t="s">
        <v>107</v>
      </c>
      <c r="K27" s="7"/>
    </row>
    <row r="28" spans="1:11" s="6" customFormat="1" ht="18" customHeight="1">
      <c r="A28" s="75" t="s">
        <v>106</v>
      </c>
      <c r="B28" s="34">
        <v>196</v>
      </c>
      <c r="C28" s="47">
        <v>155</v>
      </c>
      <c r="D28" s="35">
        <v>0.8095</v>
      </c>
      <c r="E28" s="36">
        <v>0.8619</v>
      </c>
      <c r="F28" s="36">
        <v>0.8741</v>
      </c>
      <c r="G28" s="49">
        <v>0.8839</v>
      </c>
      <c r="H28" s="49">
        <v>0.8796</v>
      </c>
      <c r="I28" s="50">
        <v>0.8485</v>
      </c>
      <c r="J28" s="51">
        <v>0.8343</v>
      </c>
      <c r="K28" s="7"/>
    </row>
    <row r="29" spans="1:11" s="6" customFormat="1" ht="18" customHeight="1">
      <c r="A29" s="75" t="s">
        <v>86</v>
      </c>
      <c r="B29" s="42">
        <v>368</v>
      </c>
      <c r="C29" s="99">
        <v>229</v>
      </c>
      <c r="D29" s="35">
        <v>0.8713</v>
      </c>
      <c r="E29" s="36">
        <v>0.8706</v>
      </c>
      <c r="F29" s="36">
        <v>0.8701</v>
      </c>
      <c r="G29" s="49">
        <v>0.8759</v>
      </c>
      <c r="H29" s="49">
        <v>0.866</v>
      </c>
      <c r="I29" s="50">
        <v>0.8631</v>
      </c>
      <c r="J29" s="51">
        <v>0.8576</v>
      </c>
      <c r="K29" s="7"/>
    </row>
    <row r="30" spans="1:11" s="6" customFormat="1" ht="18" customHeight="1">
      <c r="A30" s="102" t="s">
        <v>87</v>
      </c>
      <c r="B30" s="34">
        <v>455</v>
      </c>
      <c r="C30" s="61" t="s">
        <v>127</v>
      </c>
      <c r="D30" s="35">
        <v>0.8492</v>
      </c>
      <c r="E30" s="36">
        <v>0.8459</v>
      </c>
      <c r="F30" s="36">
        <v>0.8491</v>
      </c>
      <c r="G30" s="36">
        <v>0.8436</v>
      </c>
      <c r="H30" s="36">
        <v>0.8516</v>
      </c>
      <c r="I30" s="37">
        <v>0.8464</v>
      </c>
      <c r="J30" s="38">
        <v>0.8453</v>
      </c>
      <c r="K30" s="7"/>
    </row>
    <row r="31" spans="1:11" s="6" customFormat="1" ht="18" customHeight="1">
      <c r="A31" s="75" t="s">
        <v>58</v>
      </c>
      <c r="B31" s="34">
        <v>333</v>
      </c>
      <c r="C31" s="47">
        <v>150</v>
      </c>
      <c r="D31" s="35">
        <v>0.9016</v>
      </c>
      <c r="E31" s="36">
        <v>0.895</v>
      </c>
      <c r="F31" s="36">
        <v>0.8959</v>
      </c>
      <c r="G31" s="36">
        <v>0.8994</v>
      </c>
      <c r="H31" s="36">
        <v>0.8932</v>
      </c>
      <c r="I31" s="37">
        <v>0.8876</v>
      </c>
      <c r="J31" s="38">
        <v>0.869</v>
      </c>
      <c r="K31" s="7"/>
    </row>
    <row r="32" spans="1:11" s="6" customFormat="1" ht="18" customHeight="1">
      <c r="A32" s="75" t="s">
        <v>59</v>
      </c>
      <c r="B32" s="42">
        <v>261</v>
      </c>
      <c r="C32" s="99">
        <v>70</v>
      </c>
      <c r="D32" s="35">
        <v>0.9163</v>
      </c>
      <c r="E32" s="49">
        <v>0.915</v>
      </c>
      <c r="F32" s="49">
        <v>0.9201</v>
      </c>
      <c r="G32" s="49">
        <v>0.9246</v>
      </c>
      <c r="H32" s="49">
        <v>0.9095</v>
      </c>
      <c r="I32" s="50">
        <v>0.913</v>
      </c>
      <c r="J32" s="40" t="s">
        <v>107</v>
      </c>
      <c r="K32" s="7"/>
    </row>
    <row r="33" spans="1:11" s="6" customFormat="1" ht="18" customHeight="1">
      <c r="A33" s="75" t="s">
        <v>60</v>
      </c>
      <c r="B33" s="34">
        <v>49</v>
      </c>
      <c r="C33" s="47">
        <v>32</v>
      </c>
      <c r="D33" s="35">
        <v>0.9506</v>
      </c>
      <c r="E33" s="49">
        <v>0.9538</v>
      </c>
      <c r="F33" s="49">
        <v>0.9484</v>
      </c>
      <c r="G33" s="49">
        <v>0.9492</v>
      </c>
      <c r="H33" s="49">
        <v>0.9439</v>
      </c>
      <c r="I33" s="50">
        <v>0.9347</v>
      </c>
      <c r="J33" s="51">
        <v>0.9521</v>
      </c>
      <c r="K33" s="7"/>
    </row>
    <row r="34" spans="1:11" s="6" customFormat="1" ht="18" customHeight="1">
      <c r="A34" s="75" t="s">
        <v>88</v>
      </c>
      <c r="B34" s="42">
        <v>794</v>
      </c>
      <c r="C34" s="99">
        <v>446</v>
      </c>
      <c r="D34" s="35">
        <v>0.9289</v>
      </c>
      <c r="E34" s="36">
        <v>0.9251</v>
      </c>
      <c r="F34" s="36">
        <v>0.9219</v>
      </c>
      <c r="G34" s="36">
        <v>0.9198</v>
      </c>
      <c r="H34" s="36">
        <v>0.9194</v>
      </c>
      <c r="I34" s="37">
        <v>0.9277</v>
      </c>
      <c r="J34" s="40" t="s">
        <v>107</v>
      </c>
      <c r="K34" s="7"/>
    </row>
    <row r="35" spans="1:11" s="6" customFormat="1" ht="18" customHeight="1">
      <c r="A35" s="75" t="s">
        <v>55</v>
      </c>
      <c r="B35" s="42">
        <v>0</v>
      </c>
      <c r="C35" s="99">
        <v>0</v>
      </c>
      <c r="D35" s="35">
        <v>0.8656</v>
      </c>
      <c r="E35" s="36">
        <v>0.858</v>
      </c>
      <c r="F35" s="36">
        <v>0.8541</v>
      </c>
      <c r="G35" s="36">
        <v>0.8642</v>
      </c>
      <c r="H35" s="36">
        <v>0.8663</v>
      </c>
      <c r="I35" s="37">
        <v>0.8771</v>
      </c>
      <c r="J35" s="40" t="s">
        <v>107</v>
      </c>
      <c r="K35" s="7"/>
    </row>
    <row r="36" spans="1:11" s="6" customFormat="1" ht="18" customHeight="1">
      <c r="A36" s="102" t="s">
        <v>89</v>
      </c>
      <c r="B36" s="34">
        <v>0</v>
      </c>
      <c r="C36" s="99">
        <v>0</v>
      </c>
      <c r="D36" s="35">
        <v>0.8772</v>
      </c>
      <c r="E36" s="36">
        <v>0.8761</v>
      </c>
      <c r="F36" s="36">
        <v>0.8788</v>
      </c>
      <c r="G36" s="36">
        <v>0.8838</v>
      </c>
      <c r="H36" s="36">
        <v>0.8818</v>
      </c>
      <c r="I36" s="37">
        <v>0.8952</v>
      </c>
      <c r="J36" s="38">
        <v>0.8959</v>
      </c>
      <c r="K36" s="7"/>
    </row>
    <row r="37" spans="1:11" s="6" customFormat="1" ht="18" customHeight="1">
      <c r="A37" s="75" t="s">
        <v>61</v>
      </c>
      <c r="B37" s="52"/>
      <c r="C37" s="99">
        <v>0</v>
      </c>
      <c r="D37" s="35">
        <v>0.89</v>
      </c>
      <c r="E37" s="36">
        <v>0.8962</v>
      </c>
      <c r="F37" s="49">
        <v>0.9008</v>
      </c>
      <c r="G37" s="49">
        <v>0.9057</v>
      </c>
      <c r="H37" s="49">
        <v>0.9098</v>
      </c>
      <c r="I37" s="50">
        <v>0.9093</v>
      </c>
      <c r="J37" s="51">
        <v>0.904</v>
      </c>
      <c r="K37" s="7"/>
    </row>
    <row r="38" spans="1:11" s="6" customFormat="1" ht="18" customHeight="1">
      <c r="A38" s="76" t="s">
        <v>90</v>
      </c>
      <c r="B38" s="77">
        <v>2437</v>
      </c>
      <c r="C38" s="79">
        <v>413</v>
      </c>
      <c r="D38" s="35">
        <v>0.8806</v>
      </c>
      <c r="E38" s="36">
        <v>0.8841</v>
      </c>
      <c r="F38" s="36">
        <v>0.8898</v>
      </c>
      <c r="G38" s="36">
        <v>0.8907</v>
      </c>
      <c r="H38" s="49">
        <v>0.891</v>
      </c>
      <c r="I38" s="50">
        <v>0.8952</v>
      </c>
      <c r="J38" s="40" t="s">
        <v>107</v>
      </c>
      <c r="K38" s="7"/>
    </row>
    <row r="39" spans="1:11" s="6" customFormat="1" ht="18" customHeight="1">
      <c r="A39" s="75" t="s">
        <v>91</v>
      </c>
      <c r="B39" s="34">
        <v>182</v>
      </c>
      <c r="C39" s="47">
        <v>173</v>
      </c>
      <c r="D39" s="35">
        <v>0.892</v>
      </c>
      <c r="E39" s="36">
        <v>0.874</v>
      </c>
      <c r="F39" s="36">
        <v>0.851</v>
      </c>
      <c r="G39" s="36">
        <v>0.852</v>
      </c>
      <c r="H39" s="36">
        <v>0.846</v>
      </c>
      <c r="I39" s="37">
        <v>0.833</v>
      </c>
      <c r="J39" s="38">
        <v>0.822</v>
      </c>
      <c r="K39" s="7"/>
    </row>
    <row r="40" spans="1:101" s="14" customFormat="1" ht="18" customHeight="1">
      <c r="A40" s="75" t="s">
        <v>92</v>
      </c>
      <c r="B40" s="42">
        <v>551</v>
      </c>
      <c r="C40" s="61" t="s">
        <v>200</v>
      </c>
      <c r="D40" s="35">
        <v>0.8845</v>
      </c>
      <c r="E40" s="36">
        <v>0.88</v>
      </c>
      <c r="F40" s="36">
        <v>0.8796</v>
      </c>
      <c r="G40" s="36">
        <v>0.8934</v>
      </c>
      <c r="H40" s="49">
        <v>0.8927</v>
      </c>
      <c r="I40" s="50">
        <v>0.8896</v>
      </c>
      <c r="J40" s="40" t="s">
        <v>107</v>
      </c>
      <c r="K40" s="15"/>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row>
    <row r="41" spans="1:101" s="6" customFormat="1" ht="18" customHeight="1">
      <c r="A41" s="87" t="s">
        <v>93</v>
      </c>
      <c r="B41" s="88">
        <v>692</v>
      </c>
      <c r="C41" s="110">
        <v>514</v>
      </c>
      <c r="D41" s="43">
        <v>0.8854</v>
      </c>
      <c r="E41" s="44">
        <v>0.8838</v>
      </c>
      <c r="F41" s="44">
        <v>0.8919</v>
      </c>
      <c r="G41" s="44">
        <v>0.893</v>
      </c>
      <c r="H41" s="44">
        <v>0.8965</v>
      </c>
      <c r="I41" s="45">
        <v>0.8898</v>
      </c>
      <c r="J41" s="46">
        <v>0.8841</v>
      </c>
      <c r="K41" s="15"/>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row>
    <row r="42" spans="1:101" s="6" customFormat="1" ht="18" customHeight="1">
      <c r="A42" s="75" t="s">
        <v>94</v>
      </c>
      <c r="B42" s="52">
        <v>1733</v>
      </c>
      <c r="C42" s="61">
        <v>961</v>
      </c>
      <c r="D42" s="35">
        <v>0.9035</v>
      </c>
      <c r="E42" s="36">
        <v>0.8856</v>
      </c>
      <c r="F42" s="36">
        <v>0.8858</v>
      </c>
      <c r="G42" s="36">
        <v>0.8921</v>
      </c>
      <c r="H42" s="36">
        <v>0.8972</v>
      </c>
      <c r="I42" s="37">
        <v>0.9142</v>
      </c>
      <c r="J42" s="38">
        <v>0.9155</v>
      </c>
      <c r="K42" s="15"/>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row>
    <row r="43" spans="1:101" s="6" customFormat="1" ht="18" customHeight="1">
      <c r="A43" s="75" t="s">
        <v>62</v>
      </c>
      <c r="B43" s="42">
        <v>120</v>
      </c>
      <c r="C43" s="99">
        <v>47</v>
      </c>
      <c r="D43" s="35">
        <v>0.9425</v>
      </c>
      <c r="E43" s="36">
        <v>0.949</v>
      </c>
      <c r="F43" s="36">
        <v>0.8656</v>
      </c>
      <c r="G43" s="49" t="s">
        <v>125</v>
      </c>
      <c r="H43" s="49">
        <v>0.9214</v>
      </c>
      <c r="I43" s="50">
        <v>0.9199</v>
      </c>
      <c r="J43" s="40" t="s">
        <v>107</v>
      </c>
      <c r="K43" s="15"/>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row>
    <row r="44" spans="1:11" s="6" customFormat="1" ht="18" customHeight="1">
      <c r="A44" s="75" t="s">
        <v>63</v>
      </c>
      <c r="B44" s="34">
        <v>728</v>
      </c>
      <c r="C44" s="47">
        <v>277</v>
      </c>
      <c r="D44" s="35">
        <v>0.9273</v>
      </c>
      <c r="E44" s="36">
        <v>0.9315</v>
      </c>
      <c r="F44" s="36">
        <v>0.9391</v>
      </c>
      <c r="G44" s="36">
        <v>0.9379</v>
      </c>
      <c r="H44" s="36">
        <v>0.933</v>
      </c>
      <c r="I44" s="37">
        <v>0.9243</v>
      </c>
      <c r="J44" s="38">
        <v>0.92</v>
      </c>
      <c r="K44" s="7"/>
    </row>
    <row r="45" spans="1:11" s="6" customFormat="1" ht="18" customHeight="1">
      <c r="A45" s="75" t="s">
        <v>95</v>
      </c>
      <c r="B45" s="34">
        <v>40</v>
      </c>
      <c r="C45" s="47">
        <v>39</v>
      </c>
      <c r="D45" s="35">
        <v>0.8928</v>
      </c>
      <c r="E45" s="36">
        <v>0.8748</v>
      </c>
      <c r="F45" s="36">
        <v>0.8756</v>
      </c>
      <c r="G45" s="36">
        <v>0.8842</v>
      </c>
      <c r="H45" s="36">
        <v>0.8892</v>
      </c>
      <c r="I45" s="37">
        <v>0.9009</v>
      </c>
      <c r="J45" s="38">
        <v>0.8875</v>
      </c>
      <c r="K45" s="7"/>
    </row>
    <row r="46" spans="1:11" s="6" customFormat="1" ht="18" customHeight="1">
      <c r="A46" s="95" t="s">
        <v>96</v>
      </c>
      <c r="B46" s="96">
        <v>634</v>
      </c>
      <c r="C46" s="97">
        <v>301</v>
      </c>
      <c r="D46" s="53">
        <v>0.8544</v>
      </c>
      <c r="E46" s="54">
        <v>0.855</v>
      </c>
      <c r="F46" s="54">
        <v>0.8526</v>
      </c>
      <c r="G46" s="54">
        <v>0.84</v>
      </c>
      <c r="H46" s="54">
        <v>0.851</v>
      </c>
      <c r="I46" s="55">
        <v>0.8855</v>
      </c>
      <c r="J46" s="56">
        <v>0.8911</v>
      </c>
      <c r="K46" s="7"/>
    </row>
    <row r="47" spans="1:11" s="6" customFormat="1" ht="18" customHeight="1" thickBot="1">
      <c r="A47" s="81" t="s">
        <v>64</v>
      </c>
      <c r="B47" s="82">
        <v>312</v>
      </c>
      <c r="C47" s="83">
        <v>219</v>
      </c>
      <c r="D47" s="66">
        <v>0.8935</v>
      </c>
      <c r="E47" s="67">
        <v>0.9115</v>
      </c>
      <c r="F47" s="67">
        <v>0.9093</v>
      </c>
      <c r="G47" s="67">
        <v>0.9028</v>
      </c>
      <c r="H47" s="54">
        <v>0.8882</v>
      </c>
      <c r="I47" s="55">
        <v>0.909</v>
      </c>
      <c r="J47" s="56">
        <v>0.9006</v>
      </c>
      <c r="K47" s="7"/>
    </row>
    <row r="48" spans="1:11" s="6" customFormat="1" ht="18" customHeight="1" thickBot="1" thickTop="1">
      <c r="A48" s="68" t="s">
        <v>103</v>
      </c>
      <c r="B48" s="69">
        <f>SUM(B5:B47)</f>
        <v>30570</v>
      </c>
      <c r="C48" s="70">
        <f>SUM(C5:C47)</f>
        <v>31497</v>
      </c>
      <c r="D48" s="71">
        <f aca="true" t="shared" si="0" ref="D48:I48">AVERAGE(D5:D47)</f>
        <v>0.8745511627906978</v>
      </c>
      <c r="E48" s="72">
        <f t="shared" si="0"/>
        <v>0.8744837209302323</v>
      </c>
      <c r="F48" s="72">
        <f t="shared" si="0"/>
        <v>0.8708744186046513</v>
      </c>
      <c r="G48" s="72">
        <f t="shared" si="0"/>
        <v>0.8726880952380951</v>
      </c>
      <c r="H48" s="72">
        <f t="shared" si="0"/>
        <v>0.8717697674418605</v>
      </c>
      <c r="I48" s="73">
        <f t="shared" si="0"/>
        <v>0.8734674418604648</v>
      </c>
      <c r="J48" s="74"/>
      <c r="K48" s="7"/>
    </row>
    <row r="49" spans="1:10" ht="18.75" customHeight="1">
      <c r="A49" s="285"/>
      <c r="B49" s="285"/>
      <c r="C49" s="285"/>
      <c r="D49" s="285"/>
      <c r="E49" s="285"/>
      <c r="F49" s="285"/>
      <c r="G49" s="285"/>
      <c r="H49" s="285"/>
      <c r="I49" s="285"/>
      <c r="J49" s="285"/>
    </row>
    <row r="50" spans="6:10" ht="13.5">
      <c r="F50" s="6"/>
      <c r="G50" s="6"/>
      <c r="H50" s="6"/>
      <c r="I50" s="6"/>
      <c r="J50" s="6"/>
    </row>
    <row r="51" spans="6:10" ht="13.5">
      <c r="F51" s="6"/>
      <c r="G51" s="6"/>
      <c r="H51" s="6"/>
      <c r="I51" s="6"/>
      <c r="J51" s="6"/>
    </row>
    <row r="52" spans="6:10" ht="13.5">
      <c r="F52" s="6"/>
      <c r="G52" s="6"/>
      <c r="H52" s="6"/>
      <c r="I52" s="6"/>
      <c r="J52" s="6"/>
    </row>
    <row r="53" spans="6:10" ht="13.5">
      <c r="F53" s="6"/>
      <c r="G53" s="6"/>
      <c r="H53" s="6"/>
      <c r="I53" s="6"/>
      <c r="J53" s="6"/>
    </row>
  </sheetData>
  <sheetProtection/>
  <mergeCells count="5">
    <mergeCell ref="A49:J49"/>
    <mergeCell ref="A3:A4"/>
    <mergeCell ref="D3:J3"/>
    <mergeCell ref="E2:G2"/>
    <mergeCell ref="B3:C3"/>
  </mergeCells>
  <printOptions/>
  <pageMargins left="0.76" right="0.2755905511811024" top="0.7086614173228347" bottom="0.49" header="0.5118110236220472" footer="0.34"/>
  <pageSetup horizontalDpi="300" verticalDpi="300" orientation="portrait" paperSize="9" scale="9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A1:I118"/>
  <sheetViews>
    <sheetView zoomScalePageLayoutView="0" workbookViewId="0" topLeftCell="A1">
      <pane xSplit="1" ySplit="3" topLeftCell="C4" activePane="bottomRight" state="frozen"/>
      <selection pane="topLeft" activeCell="A1" sqref="A1"/>
      <selection pane="topRight" activeCell="C1" sqref="C1"/>
      <selection pane="bottomLeft" activeCell="A4" sqref="A4"/>
      <selection pane="bottomRight" activeCell="D21" sqref="D21"/>
    </sheetView>
  </sheetViews>
  <sheetFormatPr defaultColWidth="9.00390625" defaultRowHeight="13.5"/>
  <cols>
    <col min="1" max="1" width="13.375" style="1" customWidth="1"/>
    <col min="2" max="2" width="58.375" style="1" customWidth="1"/>
    <col min="3" max="3" width="53.25390625" style="0" customWidth="1"/>
    <col min="4" max="4" width="40.25390625" style="0" customWidth="1"/>
  </cols>
  <sheetData>
    <row r="1" spans="2:3" ht="18.75">
      <c r="B1" s="294" t="s">
        <v>25</v>
      </c>
      <c r="C1" s="294"/>
    </row>
    <row r="2" spans="2:3" ht="13.5">
      <c r="B2" s="295" t="s">
        <v>231</v>
      </c>
      <c r="C2" s="295"/>
    </row>
    <row r="3" spans="1:4" ht="38.25" customHeight="1" thickBot="1">
      <c r="A3" s="21"/>
      <c r="B3" s="22" t="s">
        <v>109</v>
      </c>
      <c r="C3" s="20" t="s">
        <v>110</v>
      </c>
      <c r="D3" s="20" t="s">
        <v>112</v>
      </c>
    </row>
    <row r="4" spans="1:4" s="6" customFormat="1" ht="50.25" customHeight="1">
      <c r="A4" s="103" t="s">
        <v>67</v>
      </c>
      <c r="B4" s="104" t="s">
        <v>14</v>
      </c>
      <c r="C4" s="105" t="s">
        <v>185</v>
      </c>
      <c r="D4" s="106" t="s">
        <v>113</v>
      </c>
    </row>
    <row r="5" spans="1:4" s="6" customFormat="1" ht="37.5" customHeight="1">
      <c r="A5" s="31" t="s">
        <v>68</v>
      </c>
      <c r="B5" s="48" t="s">
        <v>166</v>
      </c>
      <c r="C5" s="48" t="s">
        <v>167</v>
      </c>
      <c r="D5" s="101" t="s">
        <v>113</v>
      </c>
    </row>
    <row r="6" spans="1:4" s="6" customFormat="1" ht="28.5" customHeight="1">
      <c r="A6" s="31" t="s">
        <v>54</v>
      </c>
      <c r="B6" s="48" t="s">
        <v>222</v>
      </c>
      <c r="C6" s="48" t="s">
        <v>223</v>
      </c>
      <c r="D6" s="41" t="s">
        <v>113</v>
      </c>
    </row>
    <row r="7" spans="1:4" s="6" customFormat="1" ht="38.25" customHeight="1">
      <c r="A7" s="31" t="s">
        <v>56</v>
      </c>
      <c r="B7" s="48" t="s">
        <v>187</v>
      </c>
      <c r="C7" s="100" t="s">
        <v>120</v>
      </c>
      <c r="D7" s="101" t="s">
        <v>113</v>
      </c>
    </row>
    <row r="8" spans="1:4" s="6" customFormat="1" ht="36" customHeight="1">
      <c r="A8" s="31" t="s">
        <v>69</v>
      </c>
      <c r="B8" s="48" t="s">
        <v>220</v>
      </c>
      <c r="C8" s="48" t="s">
        <v>221</v>
      </c>
      <c r="D8" s="101" t="s">
        <v>126</v>
      </c>
    </row>
    <row r="9" spans="1:4" s="6" customFormat="1" ht="73.5" customHeight="1">
      <c r="A9" s="31" t="s">
        <v>128</v>
      </c>
      <c r="B9" s="48" t="s">
        <v>198</v>
      </c>
      <c r="C9" s="48" t="s">
        <v>18</v>
      </c>
      <c r="D9" s="41" t="s">
        <v>113</v>
      </c>
    </row>
    <row r="10" spans="1:4" s="6" customFormat="1" ht="37.5" customHeight="1">
      <c r="A10" s="31" t="s">
        <v>57</v>
      </c>
      <c r="B10" s="48" t="s">
        <v>181</v>
      </c>
      <c r="C10" s="48" t="s">
        <v>182</v>
      </c>
      <c r="D10" s="101" t="s">
        <v>113</v>
      </c>
    </row>
    <row r="11" spans="1:4" s="6" customFormat="1" ht="19.5" customHeight="1">
      <c r="A11" s="31" t="s">
        <v>71</v>
      </c>
      <c r="B11" s="48" t="s">
        <v>228</v>
      </c>
      <c r="C11" s="48" t="s">
        <v>155</v>
      </c>
      <c r="D11" s="101" t="s">
        <v>43</v>
      </c>
    </row>
    <row r="12" spans="1:4" s="6" customFormat="1" ht="48" customHeight="1">
      <c r="A12" s="31" t="s">
        <v>72</v>
      </c>
      <c r="B12" s="48" t="s">
        <v>212</v>
      </c>
      <c r="C12" s="48" t="s">
        <v>213</v>
      </c>
      <c r="D12" s="101" t="s">
        <v>113</v>
      </c>
    </row>
    <row r="13" spans="1:4" s="6" customFormat="1" ht="33" customHeight="1">
      <c r="A13" s="31" t="s">
        <v>73</v>
      </c>
      <c r="B13" s="48" t="s">
        <v>152</v>
      </c>
      <c r="C13" s="100" t="s">
        <v>117</v>
      </c>
      <c r="D13" s="41" t="s">
        <v>113</v>
      </c>
    </row>
    <row r="14" spans="1:4" s="6" customFormat="1" ht="41.25" customHeight="1">
      <c r="A14" s="31" t="s">
        <v>74</v>
      </c>
      <c r="B14" s="48" t="s">
        <v>168</v>
      </c>
      <c r="C14" s="48" t="s">
        <v>169</v>
      </c>
      <c r="D14" s="48" t="s">
        <v>113</v>
      </c>
    </row>
    <row r="15" spans="1:4" s="6" customFormat="1" ht="19.5" customHeight="1">
      <c r="A15" s="31" t="s">
        <v>75</v>
      </c>
      <c r="B15" s="48" t="s">
        <v>23</v>
      </c>
      <c r="C15" s="48" t="s">
        <v>24</v>
      </c>
      <c r="D15" s="100" t="s">
        <v>113</v>
      </c>
    </row>
    <row r="16" spans="1:4" s="6" customFormat="1" ht="36" customHeight="1">
      <c r="A16" s="30" t="s">
        <v>76</v>
      </c>
      <c r="B16" s="84" t="s">
        <v>20</v>
      </c>
      <c r="C16" s="84" t="s">
        <v>174</v>
      </c>
      <c r="D16" s="32" t="s">
        <v>113</v>
      </c>
    </row>
    <row r="17" spans="1:4" s="6" customFormat="1" ht="55.5" customHeight="1">
      <c r="A17" s="31" t="s">
        <v>77</v>
      </c>
      <c r="B17" s="48" t="s">
        <v>214</v>
      </c>
      <c r="C17" s="48" t="s">
        <v>215</v>
      </c>
      <c r="D17" s="100" t="s">
        <v>113</v>
      </c>
    </row>
    <row r="18" spans="1:4" s="6" customFormat="1" ht="36" customHeight="1">
      <c r="A18" s="31" t="s">
        <v>78</v>
      </c>
      <c r="B18" s="100" t="s">
        <v>119</v>
      </c>
      <c r="C18" s="48" t="s">
        <v>119</v>
      </c>
      <c r="D18" s="41" t="s">
        <v>175</v>
      </c>
    </row>
    <row r="19" spans="1:4" s="6" customFormat="1" ht="48" customHeight="1">
      <c r="A19" s="30" t="s">
        <v>79</v>
      </c>
      <c r="B19" s="32" t="s">
        <v>123</v>
      </c>
      <c r="C19" s="84" t="s">
        <v>22</v>
      </c>
      <c r="D19" s="33" t="s">
        <v>6</v>
      </c>
    </row>
    <row r="20" spans="1:4" s="6" customFormat="1" ht="62.25" customHeight="1">
      <c r="A20" s="31" t="s">
        <v>80</v>
      </c>
      <c r="B20" s="48" t="s">
        <v>210</v>
      </c>
      <c r="C20" s="48" t="s">
        <v>209</v>
      </c>
      <c r="D20" s="41" t="s">
        <v>21</v>
      </c>
    </row>
    <row r="21" spans="1:4" s="6" customFormat="1" ht="39.75" customHeight="1">
      <c r="A21" s="31" t="s">
        <v>81</v>
      </c>
      <c r="B21" s="100" t="s">
        <v>4</v>
      </c>
      <c r="C21" s="100" t="s">
        <v>5</v>
      </c>
      <c r="D21" s="41" t="s">
        <v>118</v>
      </c>
    </row>
    <row r="22" spans="1:4" s="6" customFormat="1" ht="35.25" customHeight="1">
      <c r="A22" s="31" t="s">
        <v>82</v>
      </c>
      <c r="B22" s="48" t="s">
        <v>179</v>
      </c>
      <c r="C22" s="48" t="s">
        <v>180</v>
      </c>
      <c r="D22" s="41" t="s">
        <v>113</v>
      </c>
    </row>
    <row r="23" spans="1:4" s="6" customFormat="1" ht="41.25" customHeight="1">
      <c r="A23" s="31" t="s">
        <v>83</v>
      </c>
      <c r="B23" s="48" t="s">
        <v>42</v>
      </c>
      <c r="C23" s="48" t="s">
        <v>151</v>
      </c>
      <c r="D23" s="41" t="s">
        <v>113</v>
      </c>
    </row>
    <row r="24" spans="1:4" s="6" customFormat="1" ht="37.5" customHeight="1">
      <c r="A24" s="31" t="s">
        <v>84</v>
      </c>
      <c r="B24" s="48" t="s">
        <v>218</v>
      </c>
      <c r="C24" s="48" t="s">
        <v>17</v>
      </c>
      <c r="D24" s="41" t="s">
        <v>113</v>
      </c>
    </row>
    <row r="25" spans="1:4" s="6" customFormat="1" ht="33.75" customHeight="1">
      <c r="A25" s="31" t="s">
        <v>85</v>
      </c>
      <c r="B25" s="48" t="s">
        <v>157</v>
      </c>
      <c r="C25" s="48" t="s">
        <v>158</v>
      </c>
      <c r="D25" s="41" t="s">
        <v>113</v>
      </c>
    </row>
    <row r="26" spans="1:4" s="6" customFormat="1" ht="83.25" customHeight="1">
      <c r="A26" s="31" t="s">
        <v>106</v>
      </c>
      <c r="B26" s="48" t="s">
        <v>233</v>
      </c>
      <c r="C26" s="48" t="s">
        <v>234</v>
      </c>
      <c r="D26" s="41" t="s">
        <v>113</v>
      </c>
    </row>
    <row r="27" spans="1:4" s="6" customFormat="1" ht="42" customHeight="1">
      <c r="A27" s="31" t="s">
        <v>86</v>
      </c>
      <c r="B27" s="100" t="s">
        <v>2</v>
      </c>
      <c r="C27" s="100" t="s">
        <v>111</v>
      </c>
      <c r="D27" s="41" t="s">
        <v>3</v>
      </c>
    </row>
    <row r="28" spans="1:4" s="6" customFormat="1" ht="67.5" customHeight="1">
      <c r="A28" s="31" t="s">
        <v>87</v>
      </c>
      <c r="B28" s="48" t="s">
        <v>205</v>
      </c>
      <c r="C28" s="41" t="s">
        <v>206</v>
      </c>
      <c r="D28" s="41" t="s">
        <v>113</v>
      </c>
    </row>
    <row r="29" spans="1:4" s="6" customFormat="1" ht="23.25" customHeight="1">
      <c r="A29" s="31" t="s">
        <v>58</v>
      </c>
      <c r="B29" s="48" t="s">
        <v>191</v>
      </c>
      <c r="C29" s="48" t="s">
        <v>192</v>
      </c>
      <c r="D29" s="41" t="s">
        <v>113</v>
      </c>
    </row>
    <row r="30" spans="1:4" s="6" customFormat="1" ht="23.25" customHeight="1">
      <c r="A30" s="31" t="s">
        <v>59</v>
      </c>
      <c r="B30" s="48" t="s">
        <v>203</v>
      </c>
      <c r="C30" s="100" t="s">
        <v>116</v>
      </c>
      <c r="D30" s="41" t="s">
        <v>113</v>
      </c>
    </row>
    <row r="31" spans="1:4" s="6" customFormat="1" ht="36.75" customHeight="1">
      <c r="A31" s="31" t="s">
        <v>60</v>
      </c>
      <c r="B31" s="41" t="s">
        <v>195</v>
      </c>
      <c r="C31" s="41" t="s">
        <v>196</v>
      </c>
      <c r="D31" s="41" t="s">
        <v>113</v>
      </c>
    </row>
    <row r="32" spans="1:4" s="6" customFormat="1" ht="26.25" customHeight="1">
      <c r="A32" s="31" t="s">
        <v>88</v>
      </c>
      <c r="B32" s="101" t="s">
        <v>15</v>
      </c>
      <c r="C32" s="101" t="s">
        <v>15</v>
      </c>
      <c r="D32" s="41" t="s">
        <v>113</v>
      </c>
    </row>
    <row r="33" spans="1:4" s="6" customFormat="1" ht="36" customHeight="1">
      <c r="A33" s="31" t="s">
        <v>55</v>
      </c>
      <c r="B33" s="48" t="s">
        <v>1</v>
      </c>
      <c r="C33" s="100" t="s">
        <v>0</v>
      </c>
      <c r="D33" s="41" t="s">
        <v>113</v>
      </c>
    </row>
    <row r="34" spans="1:4" s="6" customFormat="1" ht="30" customHeight="1">
      <c r="A34" s="31" t="s">
        <v>89</v>
      </c>
      <c r="B34" s="41" t="s">
        <v>172</v>
      </c>
      <c r="C34" s="41" t="s">
        <v>173</v>
      </c>
      <c r="D34" s="41" t="s">
        <v>118</v>
      </c>
    </row>
    <row r="35" spans="1:4" s="6" customFormat="1" ht="42" customHeight="1">
      <c r="A35" s="31" t="s">
        <v>61</v>
      </c>
      <c r="B35" s="48" t="s">
        <v>154</v>
      </c>
      <c r="C35" s="48" t="s">
        <v>155</v>
      </c>
      <c r="D35" s="41" t="s">
        <v>113</v>
      </c>
    </row>
    <row r="36" spans="1:4" s="6" customFormat="1" ht="67.5" customHeight="1">
      <c r="A36" s="30" t="s">
        <v>90</v>
      </c>
      <c r="B36" s="32" t="s">
        <v>121</v>
      </c>
      <c r="C36" s="84" t="s">
        <v>19</v>
      </c>
      <c r="D36" s="33" t="s">
        <v>113</v>
      </c>
    </row>
    <row r="37" spans="1:4" s="6" customFormat="1" ht="51.75" customHeight="1">
      <c r="A37" s="30" t="s">
        <v>91</v>
      </c>
      <c r="B37" s="84" t="s">
        <v>45</v>
      </c>
      <c r="C37" s="84" t="s">
        <v>46</v>
      </c>
      <c r="D37" s="33" t="s">
        <v>118</v>
      </c>
    </row>
    <row r="38" spans="1:4" s="6" customFormat="1" ht="57.75" customHeight="1">
      <c r="A38" s="31" t="s">
        <v>92</v>
      </c>
      <c r="B38" s="41" t="s">
        <v>201</v>
      </c>
      <c r="C38" s="41" t="s">
        <v>202</v>
      </c>
      <c r="D38" s="41" t="s">
        <v>113</v>
      </c>
    </row>
    <row r="39" spans="1:4" s="6" customFormat="1" ht="54" customHeight="1">
      <c r="A39" s="31" t="s">
        <v>93</v>
      </c>
      <c r="B39" s="100" t="s">
        <v>47</v>
      </c>
      <c r="C39" s="100" t="s">
        <v>122</v>
      </c>
      <c r="D39" s="41" t="s">
        <v>113</v>
      </c>
    </row>
    <row r="40" spans="1:4" s="6" customFormat="1" ht="30" customHeight="1">
      <c r="A40" s="31" t="s">
        <v>94</v>
      </c>
      <c r="B40" s="48" t="s">
        <v>27</v>
      </c>
      <c r="C40" s="48" t="s">
        <v>26</v>
      </c>
      <c r="D40" s="41" t="s">
        <v>113</v>
      </c>
    </row>
    <row r="41" spans="1:4" s="6" customFormat="1" ht="28.5" customHeight="1">
      <c r="A41" s="31" t="s">
        <v>62</v>
      </c>
      <c r="B41" s="48" t="s">
        <v>177</v>
      </c>
      <c r="C41" s="48" t="s">
        <v>178</v>
      </c>
      <c r="D41" s="41" t="s">
        <v>114</v>
      </c>
    </row>
    <row r="42" spans="1:4" s="6" customFormat="1" ht="43.5" customHeight="1">
      <c r="A42" s="31" t="s">
        <v>63</v>
      </c>
      <c r="B42" s="48" t="s">
        <v>161</v>
      </c>
      <c r="C42" s="48" t="s">
        <v>162</v>
      </c>
      <c r="D42" s="41" t="s">
        <v>113</v>
      </c>
    </row>
    <row r="43" spans="1:4" s="6" customFormat="1" ht="69.75" customHeight="1">
      <c r="A43" s="31" t="s">
        <v>95</v>
      </c>
      <c r="B43" s="48" t="s">
        <v>147</v>
      </c>
      <c r="C43" s="48" t="s">
        <v>148</v>
      </c>
      <c r="D43" s="41" t="s">
        <v>113</v>
      </c>
    </row>
    <row r="44" spans="1:4" s="6" customFormat="1" ht="72" customHeight="1">
      <c r="A44" s="31" t="s">
        <v>96</v>
      </c>
      <c r="B44" s="48" t="s">
        <v>145</v>
      </c>
      <c r="C44" s="48" t="s">
        <v>146</v>
      </c>
      <c r="D44" s="41" t="s">
        <v>113</v>
      </c>
    </row>
    <row r="45" spans="1:4" s="6" customFormat="1" ht="20.25" customHeight="1">
      <c r="A45" s="30" t="s">
        <v>64</v>
      </c>
      <c r="B45" s="32" t="s">
        <v>52</v>
      </c>
      <c r="C45" s="85" t="s">
        <v>113</v>
      </c>
      <c r="D45" s="33" t="s">
        <v>113</v>
      </c>
    </row>
    <row r="46" spans="1:4" s="6" customFormat="1" ht="96.75" customHeight="1" thickBot="1">
      <c r="A46" s="91" t="s">
        <v>101</v>
      </c>
      <c r="B46" s="92" t="s">
        <v>141</v>
      </c>
      <c r="C46" s="94" t="s">
        <v>142</v>
      </c>
      <c r="D46" s="93" t="s">
        <v>44</v>
      </c>
    </row>
    <row r="47" spans="1:8" ht="14.25" thickTop="1">
      <c r="A47" s="9"/>
      <c r="B47" s="4"/>
      <c r="D47" s="4"/>
      <c r="E47" s="4"/>
      <c r="F47" s="4"/>
      <c r="G47" s="4"/>
      <c r="H47" s="4"/>
    </row>
    <row r="48" spans="1:9" ht="14.25" customHeight="1">
      <c r="A48" s="9"/>
      <c r="B48" s="4"/>
      <c r="C48" s="4"/>
      <c r="D48" s="4"/>
      <c r="E48" s="4"/>
      <c r="F48" s="4"/>
      <c r="G48" s="4"/>
      <c r="H48" s="4"/>
      <c r="I48" s="4"/>
    </row>
    <row r="49" spans="1:4" ht="13.5">
      <c r="A49" s="9"/>
      <c r="B49" s="9"/>
      <c r="C49" s="6"/>
      <c r="D49" s="11"/>
    </row>
    <row r="50" spans="1:4" ht="13.5">
      <c r="A50" s="9"/>
      <c r="B50" s="9"/>
      <c r="C50" s="6"/>
      <c r="D50" s="11"/>
    </row>
    <row r="51" spans="1:4" ht="13.5">
      <c r="A51" s="9"/>
      <c r="B51" s="9"/>
      <c r="C51" s="6"/>
      <c r="D51" s="11"/>
    </row>
    <row r="52" spans="1:4" ht="13.5">
      <c r="A52" s="9"/>
      <c r="B52" s="9"/>
      <c r="C52" s="6"/>
      <c r="D52" s="11"/>
    </row>
    <row r="53" spans="1:4" ht="13.5">
      <c r="A53" s="9"/>
      <c r="B53" s="9"/>
      <c r="C53" s="6"/>
      <c r="D53" s="11"/>
    </row>
    <row r="54" spans="1:4" ht="13.5">
      <c r="A54" s="9"/>
      <c r="B54" s="9"/>
      <c r="C54" s="6"/>
      <c r="D54" s="11"/>
    </row>
    <row r="55" spans="1:4" ht="13.5">
      <c r="A55" s="9"/>
      <c r="B55" s="9"/>
      <c r="C55" s="6"/>
      <c r="D55" s="11"/>
    </row>
    <row r="56" spans="1:4" ht="13.5">
      <c r="A56" s="9"/>
      <c r="B56" s="9"/>
      <c r="C56" s="6"/>
      <c r="D56" s="11"/>
    </row>
    <row r="57" spans="1:4" ht="13.5">
      <c r="A57" s="9"/>
      <c r="B57" s="9"/>
      <c r="C57" s="6"/>
      <c r="D57" s="11"/>
    </row>
    <row r="58" spans="1:4" ht="13.5">
      <c r="A58" s="9"/>
      <c r="B58" s="9"/>
      <c r="C58" s="6"/>
      <c r="D58" s="11"/>
    </row>
    <row r="59" spans="1:4" ht="13.5">
      <c r="A59" s="9"/>
      <c r="B59" s="9"/>
      <c r="C59" s="6"/>
      <c r="D59" s="11"/>
    </row>
    <row r="60" spans="1:4" ht="13.5">
      <c r="A60" s="9"/>
      <c r="B60" s="9"/>
      <c r="C60" s="6"/>
      <c r="D60" s="11"/>
    </row>
    <row r="61" spans="1:4" ht="13.5">
      <c r="A61" s="9"/>
      <c r="B61" s="9"/>
      <c r="C61" s="6"/>
      <c r="D61" s="11"/>
    </row>
    <row r="62" spans="1:4" ht="13.5">
      <c r="A62" s="9"/>
      <c r="B62" s="9"/>
      <c r="C62" s="6"/>
      <c r="D62" s="11"/>
    </row>
    <row r="63" spans="1:4" ht="13.5">
      <c r="A63" s="9"/>
      <c r="B63" s="9"/>
      <c r="C63" s="6"/>
      <c r="D63" s="11"/>
    </row>
    <row r="64" spans="1:4" ht="13.5">
      <c r="A64" s="9"/>
      <c r="B64" s="9"/>
      <c r="C64" s="6"/>
      <c r="D64" s="11"/>
    </row>
    <row r="65" spans="1:4" ht="13.5">
      <c r="A65" s="9"/>
      <c r="B65" s="9"/>
      <c r="C65" s="6"/>
      <c r="D65" s="11"/>
    </row>
    <row r="66" spans="1:4" ht="13.5">
      <c r="A66" s="9"/>
      <c r="B66" s="9"/>
      <c r="C66" s="6"/>
      <c r="D66" s="11"/>
    </row>
    <row r="67" spans="1:4" ht="13.5">
      <c r="A67" s="9"/>
      <c r="B67" s="9"/>
      <c r="C67" s="6"/>
      <c r="D67" s="11"/>
    </row>
    <row r="68" spans="1:4" ht="13.5">
      <c r="A68" s="9"/>
      <c r="B68" s="9"/>
      <c r="C68" s="6"/>
      <c r="D68" s="11"/>
    </row>
    <row r="69" spans="1:4" ht="13.5">
      <c r="A69" s="9"/>
      <c r="B69" s="9"/>
      <c r="C69" s="6"/>
      <c r="D69" s="11"/>
    </row>
    <row r="70" spans="1:4" ht="13.5">
      <c r="A70" s="9"/>
      <c r="B70" s="9"/>
      <c r="C70" s="6"/>
      <c r="D70" s="11"/>
    </row>
    <row r="71" spans="1:4" ht="13.5">
      <c r="A71" s="9"/>
      <c r="B71" s="9"/>
      <c r="C71" s="6"/>
      <c r="D71" s="11"/>
    </row>
    <row r="72" spans="1:4" ht="13.5">
      <c r="A72" s="9"/>
      <c r="B72" s="9"/>
      <c r="C72" s="6"/>
      <c r="D72" s="11"/>
    </row>
    <row r="73" spans="1:4" ht="13.5">
      <c r="A73" s="9"/>
      <c r="B73" s="9"/>
      <c r="C73" s="6"/>
      <c r="D73" s="11"/>
    </row>
    <row r="74" spans="1:4" ht="13.5">
      <c r="A74" s="9"/>
      <c r="B74" s="9"/>
      <c r="C74" s="6"/>
      <c r="D74" s="11"/>
    </row>
    <row r="75" spans="1:4" ht="13.5">
      <c r="A75" s="9"/>
      <c r="B75" s="9"/>
      <c r="C75" s="6"/>
      <c r="D75" s="11"/>
    </row>
    <row r="76" spans="1:4" ht="13.5">
      <c r="A76" s="9"/>
      <c r="B76" s="9"/>
      <c r="C76" s="6"/>
      <c r="D76" s="11"/>
    </row>
    <row r="77" spans="1:4" ht="13.5">
      <c r="A77" s="9"/>
      <c r="B77" s="9"/>
      <c r="C77" s="6"/>
      <c r="D77" s="11"/>
    </row>
    <row r="78" spans="1:4" ht="13.5">
      <c r="A78" s="9"/>
      <c r="B78" s="9"/>
      <c r="C78" s="6"/>
      <c r="D78" s="11"/>
    </row>
    <row r="79" spans="1:4" ht="13.5">
      <c r="A79" s="9"/>
      <c r="B79" s="9"/>
      <c r="C79" s="6"/>
      <c r="D79" s="11"/>
    </row>
    <row r="80" spans="1:4" ht="13.5">
      <c r="A80" s="9"/>
      <c r="B80" s="9"/>
      <c r="C80" s="6"/>
      <c r="D80" s="11"/>
    </row>
    <row r="81" spans="1:4" ht="13.5">
      <c r="A81" s="9"/>
      <c r="B81" s="9"/>
      <c r="C81" s="6"/>
      <c r="D81" s="11"/>
    </row>
    <row r="82" spans="1:4" ht="13.5">
      <c r="A82" s="9"/>
      <c r="B82" s="9"/>
      <c r="C82" s="6"/>
      <c r="D82" s="11"/>
    </row>
    <row r="83" spans="1:4" ht="13.5">
      <c r="A83" s="9"/>
      <c r="B83" s="9"/>
      <c r="C83" s="6"/>
      <c r="D83" s="11"/>
    </row>
    <row r="84" spans="1:4" ht="13.5">
      <c r="A84" s="9"/>
      <c r="B84" s="9"/>
      <c r="C84" s="6"/>
      <c r="D84" s="11"/>
    </row>
    <row r="85" spans="1:4" ht="13.5">
      <c r="A85" s="9"/>
      <c r="B85" s="9"/>
      <c r="C85" s="6"/>
      <c r="D85" s="11"/>
    </row>
    <row r="86" spans="1:4" ht="13.5">
      <c r="A86" s="9"/>
      <c r="B86" s="9"/>
      <c r="C86" s="6"/>
      <c r="D86" s="11"/>
    </row>
    <row r="87" spans="1:4" ht="13.5">
      <c r="A87" s="9"/>
      <c r="B87" s="9"/>
      <c r="C87" s="6"/>
      <c r="D87" s="11"/>
    </row>
    <row r="88" spans="1:4" ht="13.5">
      <c r="A88" s="9"/>
      <c r="B88" s="9"/>
      <c r="C88" s="6"/>
      <c r="D88" s="11"/>
    </row>
    <row r="89" spans="1:4" ht="13.5">
      <c r="A89" s="9"/>
      <c r="B89" s="9"/>
      <c r="C89" s="6"/>
      <c r="D89" s="11"/>
    </row>
    <row r="90" spans="1:4" ht="13.5">
      <c r="A90" s="9"/>
      <c r="B90" s="9"/>
      <c r="C90" s="6"/>
      <c r="D90" s="11"/>
    </row>
    <row r="91" spans="1:4" ht="13.5">
      <c r="A91" s="9"/>
      <c r="B91" s="9"/>
      <c r="C91" s="6"/>
      <c r="D91" s="11"/>
    </row>
    <row r="92" spans="1:4" ht="13.5">
      <c r="A92" s="9"/>
      <c r="B92" s="9"/>
      <c r="C92" s="6"/>
      <c r="D92" s="11"/>
    </row>
    <row r="93" spans="1:4" ht="13.5">
      <c r="A93" s="9"/>
      <c r="B93" s="9"/>
      <c r="C93" s="6"/>
      <c r="D93" s="11"/>
    </row>
    <row r="94" spans="1:4" ht="13.5">
      <c r="A94" s="9"/>
      <c r="B94" s="9"/>
      <c r="C94" s="6"/>
      <c r="D94" s="11"/>
    </row>
    <row r="95" spans="1:4" ht="13.5">
      <c r="A95" s="9"/>
      <c r="B95" s="9"/>
      <c r="C95" s="6"/>
      <c r="D95" s="11"/>
    </row>
    <row r="96" spans="1:4" ht="13.5">
      <c r="A96" s="9"/>
      <c r="B96" s="9"/>
      <c r="C96" s="6"/>
      <c r="D96" s="11"/>
    </row>
    <row r="97" spans="1:4" ht="13.5">
      <c r="A97" s="9"/>
      <c r="B97" s="9"/>
      <c r="C97" s="6"/>
      <c r="D97" s="11"/>
    </row>
    <row r="98" spans="1:4" ht="13.5">
      <c r="A98" s="9"/>
      <c r="B98" s="9"/>
      <c r="C98" s="6"/>
      <c r="D98" s="11"/>
    </row>
    <row r="99" spans="1:4" ht="13.5">
      <c r="A99" s="9"/>
      <c r="B99" s="9"/>
      <c r="C99" s="6"/>
      <c r="D99" s="11"/>
    </row>
    <row r="100" spans="1:4" ht="13.5">
      <c r="A100" s="9"/>
      <c r="B100" s="9"/>
      <c r="C100" s="6"/>
      <c r="D100" s="11"/>
    </row>
    <row r="101" spans="1:4" ht="13.5">
      <c r="A101" s="9"/>
      <c r="B101" s="9"/>
      <c r="C101" s="6"/>
      <c r="D101" s="11"/>
    </row>
    <row r="102" spans="1:3" ht="13.5">
      <c r="A102" s="9"/>
      <c r="B102" s="9"/>
      <c r="C102" s="6"/>
    </row>
    <row r="103" spans="1:3" ht="13.5">
      <c r="A103" s="9"/>
      <c r="B103" s="9"/>
      <c r="C103" s="6"/>
    </row>
    <row r="104" spans="1:3" ht="13.5">
      <c r="A104" s="9"/>
      <c r="B104" s="9"/>
      <c r="C104" s="6"/>
    </row>
    <row r="105" spans="1:3" ht="13.5">
      <c r="A105" s="9"/>
      <c r="B105" s="9"/>
      <c r="C105" s="6"/>
    </row>
    <row r="106" spans="1:3" ht="13.5">
      <c r="A106" s="9"/>
      <c r="B106" s="9"/>
      <c r="C106" s="6"/>
    </row>
    <row r="107" spans="1:3" ht="13.5">
      <c r="A107" s="9"/>
      <c r="B107" s="9"/>
      <c r="C107" s="6"/>
    </row>
    <row r="108" spans="1:3" ht="13.5">
      <c r="A108" s="9"/>
      <c r="B108" s="9"/>
      <c r="C108" s="6"/>
    </row>
    <row r="109" spans="1:3" ht="13.5">
      <c r="A109" s="9"/>
      <c r="B109" s="9"/>
      <c r="C109" s="6"/>
    </row>
    <row r="110" spans="1:3" ht="13.5">
      <c r="A110" s="9"/>
      <c r="B110" s="9"/>
      <c r="C110" s="6"/>
    </row>
    <row r="111" spans="1:3" ht="13.5">
      <c r="A111" s="9"/>
      <c r="B111" s="9"/>
      <c r="C111" s="6"/>
    </row>
    <row r="112" spans="1:3" ht="13.5">
      <c r="A112" s="9"/>
      <c r="B112" s="9"/>
      <c r="C112" s="6"/>
    </row>
    <row r="113" spans="1:3" ht="13.5">
      <c r="A113" s="9"/>
      <c r="B113" s="9"/>
      <c r="C113" s="6"/>
    </row>
    <row r="114" spans="1:3" ht="13.5">
      <c r="A114" s="9"/>
      <c r="B114" s="9"/>
      <c r="C114" s="6"/>
    </row>
    <row r="115" spans="1:3" ht="13.5">
      <c r="A115" s="9"/>
      <c r="B115" s="9"/>
      <c r="C115" s="6"/>
    </row>
    <row r="116" spans="1:3" ht="13.5">
      <c r="A116" s="9"/>
      <c r="B116" s="9"/>
      <c r="C116" s="6"/>
    </row>
    <row r="117" spans="1:3" ht="13.5">
      <c r="A117" s="9"/>
      <c r="B117" s="9"/>
      <c r="C117" s="6"/>
    </row>
    <row r="118" spans="1:3" ht="13.5">
      <c r="A118" s="9"/>
      <c r="B118" s="9"/>
      <c r="C118" s="6"/>
    </row>
  </sheetData>
  <sheetProtection/>
  <mergeCells count="2">
    <mergeCell ref="B1:C1"/>
    <mergeCell ref="B2:C2"/>
  </mergeCells>
  <printOptions/>
  <pageMargins left="0.5905511811023623" right="0.5905511811023623" top="0.58" bottom="0.26" header="0.36" footer="0.2"/>
  <pageSetup fitToHeight="3" horizontalDpi="300" verticalDpi="300" orientation="landscape" paperSize="9" scale="8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pane xSplit="1" ySplit="3" topLeftCell="B4" activePane="bottomRight" state="frozen"/>
      <selection pane="topLeft" activeCell="A1" sqref="A1"/>
      <selection pane="topRight" activeCell="C1" sqref="C1"/>
      <selection pane="bottomLeft" activeCell="A5" sqref="A5"/>
      <selection pane="bottomRight" activeCell="H2" sqref="H2:L2"/>
    </sheetView>
  </sheetViews>
  <sheetFormatPr defaultColWidth="9.00390625" defaultRowHeight="13.5"/>
  <cols>
    <col min="2" max="3" width="4.75390625" style="0" customWidth="1"/>
    <col min="4" max="4" width="4.625" style="0" customWidth="1"/>
    <col min="5" max="5" width="4.125" style="0" customWidth="1"/>
    <col min="6" max="6" width="11.50390625" style="0" customWidth="1"/>
    <col min="7" max="7" width="5.125" style="0" customWidth="1"/>
    <col min="8" max="8" width="6.25390625" style="0" customWidth="1"/>
    <col min="9" max="9" width="7.25390625" style="0" customWidth="1"/>
    <col min="10" max="10" width="7.625" style="0" customWidth="1"/>
    <col min="11" max="11" width="7.125" style="0" customWidth="1"/>
    <col min="12" max="12" width="11.875" style="0" customWidth="1"/>
    <col min="13" max="13" width="6.125" style="0" customWidth="1"/>
  </cols>
  <sheetData>
    <row r="1" spans="1:13" ht="30.75" customHeight="1" thickBot="1">
      <c r="A1" s="19" t="s">
        <v>164</v>
      </c>
      <c r="B1" s="19"/>
      <c r="C1" s="19"/>
      <c r="D1" s="19"/>
      <c r="E1" s="19"/>
      <c r="F1" s="19"/>
      <c r="G1" s="19"/>
      <c r="H1" s="18"/>
      <c r="I1" s="18"/>
      <c r="J1" s="18"/>
      <c r="K1" s="18"/>
      <c r="L1" s="18"/>
      <c r="M1" s="18"/>
    </row>
    <row r="2" spans="1:13" ht="23.25" customHeight="1">
      <c r="A2" s="299" t="s">
        <v>132</v>
      </c>
      <c r="B2" s="301" t="s">
        <v>246</v>
      </c>
      <c r="C2" s="301"/>
      <c r="D2" s="301"/>
      <c r="E2" s="301"/>
      <c r="F2" s="301"/>
      <c r="G2" s="302"/>
      <c r="H2" s="303" t="s">
        <v>35</v>
      </c>
      <c r="I2" s="304"/>
      <c r="J2" s="304"/>
      <c r="K2" s="304"/>
      <c r="L2" s="305"/>
      <c r="M2" s="297" t="s">
        <v>133</v>
      </c>
    </row>
    <row r="3" spans="1:13" ht="45" customHeight="1" thickBot="1">
      <c r="A3" s="300"/>
      <c r="B3" s="86" t="s">
        <v>134</v>
      </c>
      <c r="C3" s="86" t="s">
        <v>135</v>
      </c>
      <c r="D3" s="86" t="s">
        <v>136</v>
      </c>
      <c r="E3" s="86" t="s">
        <v>137</v>
      </c>
      <c r="F3" s="183" t="s">
        <v>36</v>
      </c>
      <c r="G3" s="65" t="s">
        <v>37</v>
      </c>
      <c r="H3" s="184" t="s">
        <v>134</v>
      </c>
      <c r="I3" s="86" t="s">
        <v>135</v>
      </c>
      <c r="J3" s="86" t="s">
        <v>136</v>
      </c>
      <c r="K3" s="62" t="s">
        <v>137</v>
      </c>
      <c r="L3" s="86" t="s">
        <v>36</v>
      </c>
      <c r="M3" s="298"/>
    </row>
    <row r="4" spans="1:13" s="6" customFormat="1" ht="19.5" customHeight="1">
      <c r="A4" s="231" t="s">
        <v>100</v>
      </c>
      <c r="B4" s="232">
        <v>163</v>
      </c>
      <c r="C4" s="232">
        <v>328</v>
      </c>
      <c r="D4" s="232">
        <v>246</v>
      </c>
      <c r="E4" s="232">
        <v>266</v>
      </c>
      <c r="F4" s="233" t="s">
        <v>143</v>
      </c>
      <c r="G4" s="234" t="s">
        <v>149</v>
      </c>
      <c r="H4" s="235">
        <v>1166</v>
      </c>
      <c r="I4" s="232">
        <v>1688</v>
      </c>
      <c r="J4" s="232">
        <v>986</v>
      </c>
      <c r="K4" s="236">
        <v>1092</v>
      </c>
      <c r="L4" s="233" t="s">
        <v>144</v>
      </c>
      <c r="M4" s="237">
        <f aca="true" t="shared" si="0" ref="M4:M36">SUM(B4:K4)</f>
        <v>5935</v>
      </c>
    </row>
    <row r="5" spans="1:13" s="6" customFormat="1" ht="18.75" customHeight="1">
      <c r="A5" s="238" t="s">
        <v>67</v>
      </c>
      <c r="B5" s="39">
        <v>5</v>
      </c>
      <c r="C5" s="39">
        <v>8</v>
      </c>
      <c r="D5" s="39">
        <v>1</v>
      </c>
      <c r="E5" s="39">
        <v>3</v>
      </c>
      <c r="F5" s="98" t="s">
        <v>186</v>
      </c>
      <c r="G5" s="239" t="s">
        <v>149</v>
      </c>
      <c r="H5" s="64">
        <v>0</v>
      </c>
      <c r="I5" s="39">
        <v>0</v>
      </c>
      <c r="J5" s="39">
        <v>0</v>
      </c>
      <c r="K5" s="63">
        <v>0</v>
      </c>
      <c r="L5" s="98"/>
      <c r="M5" s="240">
        <f t="shared" si="0"/>
        <v>17</v>
      </c>
    </row>
    <row r="6" spans="1:13" s="6" customFormat="1" ht="18.75" customHeight="1">
      <c r="A6" s="238" t="s">
        <v>68</v>
      </c>
      <c r="B6" s="39">
        <v>0</v>
      </c>
      <c r="C6" s="39">
        <v>0</v>
      </c>
      <c r="D6" s="39">
        <v>0</v>
      </c>
      <c r="E6" s="39">
        <v>0</v>
      </c>
      <c r="F6" s="98"/>
      <c r="G6" s="239"/>
      <c r="H6" s="64">
        <v>0</v>
      </c>
      <c r="I6" s="39">
        <v>0</v>
      </c>
      <c r="J6" s="39">
        <v>0</v>
      </c>
      <c r="K6" s="63">
        <v>0</v>
      </c>
      <c r="L6" s="98"/>
      <c r="M6" s="240">
        <f t="shared" si="0"/>
        <v>0</v>
      </c>
    </row>
    <row r="7" spans="1:13" s="6" customFormat="1" ht="18.75" customHeight="1">
      <c r="A7" s="238" t="s">
        <v>54</v>
      </c>
      <c r="B7" s="39">
        <v>0</v>
      </c>
      <c r="C7" s="39">
        <v>2</v>
      </c>
      <c r="D7" s="39">
        <v>0</v>
      </c>
      <c r="E7" s="39">
        <v>0</v>
      </c>
      <c r="F7" s="98" t="s">
        <v>40</v>
      </c>
      <c r="G7" s="239"/>
      <c r="H7" s="64">
        <v>2</v>
      </c>
      <c r="I7" s="39">
        <v>2</v>
      </c>
      <c r="J7" s="39">
        <v>3</v>
      </c>
      <c r="K7" s="63">
        <v>2</v>
      </c>
      <c r="L7" s="98" t="s">
        <v>41</v>
      </c>
      <c r="M7" s="240">
        <f t="shared" si="0"/>
        <v>11</v>
      </c>
    </row>
    <row r="8" spans="1:13" s="6" customFormat="1" ht="18.75" customHeight="1">
      <c r="A8" s="238" t="s">
        <v>56</v>
      </c>
      <c r="B8" s="39">
        <v>0</v>
      </c>
      <c r="C8" s="39">
        <v>0</v>
      </c>
      <c r="D8" s="39">
        <v>0</v>
      </c>
      <c r="E8" s="39">
        <v>0</v>
      </c>
      <c r="F8" s="98" t="s">
        <v>189</v>
      </c>
      <c r="G8" s="239" t="s">
        <v>188</v>
      </c>
      <c r="H8" s="64">
        <v>3</v>
      </c>
      <c r="I8" s="39">
        <v>0</v>
      </c>
      <c r="J8" s="39">
        <v>2</v>
      </c>
      <c r="K8" s="63">
        <v>2</v>
      </c>
      <c r="L8" s="98" t="s">
        <v>190</v>
      </c>
      <c r="M8" s="240">
        <f t="shared" si="0"/>
        <v>7</v>
      </c>
    </row>
    <row r="9" spans="1:13" s="6" customFormat="1" ht="18.75" customHeight="1">
      <c r="A9" s="238" t="s">
        <v>69</v>
      </c>
      <c r="B9" s="39">
        <v>1</v>
      </c>
      <c r="C9" s="39">
        <v>5</v>
      </c>
      <c r="D9" s="39">
        <v>3</v>
      </c>
      <c r="E9" s="39">
        <v>4</v>
      </c>
      <c r="F9" s="98" t="s">
        <v>247</v>
      </c>
      <c r="G9" s="239" t="s">
        <v>216</v>
      </c>
      <c r="H9" s="64">
        <v>0</v>
      </c>
      <c r="I9" s="39">
        <v>0</v>
      </c>
      <c r="J9" s="39">
        <v>0</v>
      </c>
      <c r="K9" s="63">
        <v>0</v>
      </c>
      <c r="L9" s="98" t="s">
        <v>224</v>
      </c>
      <c r="M9" s="240">
        <f t="shared" si="0"/>
        <v>13</v>
      </c>
    </row>
    <row r="10" spans="1:13" s="6" customFormat="1" ht="18.75" customHeight="1">
      <c r="A10" s="238" t="s">
        <v>70</v>
      </c>
      <c r="B10" s="39">
        <v>0</v>
      </c>
      <c r="C10" s="39">
        <v>0</v>
      </c>
      <c r="D10" s="39">
        <v>0</v>
      </c>
      <c r="E10" s="241">
        <v>0</v>
      </c>
      <c r="F10" s="107" t="s">
        <v>199</v>
      </c>
      <c r="G10" s="242" t="s">
        <v>149</v>
      </c>
      <c r="H10" s="64">
        <v>0</v>
      </c>
      <c r="I10" s="39">
        <v>0</v>
      </c>
      <c r="J10" s="39">
        <v>0</v>
      </c>
      <c r="K10" s="63">
        <v>0</v>
      </c>
      <c r="L10" s="107"/>
      <c r="M10" s="240">
        <f>SUM(B10:K10)</f>
        <v>0</v>
      </c>
    </row>
    <row r="11" spans="1:13" s="6" customFormat="1" ht="18.75" customHeight="1">
      <c r="A11" s="238" t="s">
        <v>57</v>
      </c>
      <c r="B11" s="39">
        <v>0</v>
      </c>
      <c r="C11" s="39">
        <v>0</v>
      </c>
      <c r="D11" s="39">
        <v>0</v>
      </c>
      <c r="E11" s="39">
        <v>0</v>
      </c>
      <c r="F11" s="98"/>
      <c r="G11" s="239"/>
      <c r="H11" s="64">
        <v>0</v>
      </c>
      <c r="I11" s="39">
        <v>0</v>
      </c>
      <c r="J11" s="39">
        <v>0</v>
      </c>
      <c r="K11" s="63">
        <v>0</v>
      </c>
      <c r="L11" s="98"/>
      <c r="M11" s="240">
        <f t="shared" si="0"/>
        <v>0</v>
      </c>
    </row>
    <row r="12" spans="1:13" s="6" customFormat="1" ht="18.75" customHeight="1">
      <c r="A12" s="238" t="s">
        <v>71</v>
      </c>
      <c r="B12" s="39">
        <v>0</v>
      </c>
      <c r="C12" s="39">
        <v>0</v>
      </c>
      <c r="D12" s="243">
        <v>0</v>
      </c>
      <c r="E12" s="39">
        <v>0</v>
      </c>
      <c r="F12" s="98" t="s">
        <v>229</v>
      </c>
      <c r="G12" s="239" t="s">
        <v>216</v>
      </c>
      <c r="H12" s="64">
        <v>0</v>
      </c>
      <c r="I12" s="39">
        <v>0</v>
      </c>
      <c r="J12" s="39">
        <v>0</v>
      </c>
      <c r="K12" s="63">
        <v>0</v>
      </c>
      <c r="L12" s="98"/>
      <c r="M12" s="240">
        <f>SUM(B12:K12)</f>
        <v>0</v>
      </c>
    </row>
    <row r="13" spans="1:13" s="6" customFormat="1" ht="18.75" customHeight="1">
      <c r="A13" s="238" t="s">
        <v>72</v>
      </c>
      <c r="B13" s="39">
        <v>0</v>
      </c>
      <c r="C13" s="39">
        <v>0</v>
      </c>
      <c r="D13" s="39">
        <v>0</v>
      </c>
      <c r="E13" s="39">
        <v>0</v>
      </c>
      <c r="F13" s="98"/>
      <c r="G13" s="239"/>
      <c r="H13" s="64">
        <v>0</v>
      </c>
      <c r="I13" s="39">
        <v>0</v>
      </c>
      <c r="J13" s="39">
        <v>0</v>
      </c>
      <c r="K13" s="63">
        <v>0</v>
      </c>
      <c r="L13" s="98"/>
      <c r="M13" s="240">
        <f t="shared" si="0"/>
        <v>0</v>
      </c>
    </row>
    <row r="14" spans="1:13" s="6" customFormat="1" ht="18.75" customHeight="1">
      <c r="A14" s="238" t="s">
        <v>73</v>
      </c>
      <c r="B14" s="243">
        <v>0</v>
      </c>
      <c r="C14" s="39">
        <v>0</v>
      </c>
      <c r="D14" s="39">
        <v>0</v>
      </c>
      <c r="E14" s="39">
        <v>0</v>
      </c>
      <c r="F14" s="98"/>
      <c r="G14" s="239"/>
      <c r="H14" s="64">
        <v>0</v>
      </c>
      <c r="I14" s="39">
        <v>0</v>
      </c>
      <c r="J14" s="39">
        <v>0</v>
      </c>
      <c r="K14" s="63">
        <v>0</v>
      </c>
      <c r="L14" s="98"/>
      <c r="M14" s="240">
        <f>SUM(B14:K14)</f>
        <v>0</v>
      </c>
    </row>
    <row r="15" spans="1:13" s="6" customFormat="1" ht="18.75" customHeight="1">
      <c r="A15" s="238" t="s">
        <v>74</v>
      </c>
      <c r="B15" s="39">
        <v>0</v>
      </c>
      <c r="C15" s="39">
        <v>0</v>
      </c>
      <c r="D15" s="39">
        <v>0</v>
      </c>
      <c r="E15" s="39">
        <v>0</v>
      </c>
      <c r="F15" s="98" t="s">
        <v>170</v>
      </c>
      <c r="G15" s="239" t="s">
        <v>149</v>
      </c>
      <c r="H15" s="64">
        <v>0</v>
      </c>
      <c r="I15" s="39">
        <v>0</v>
      </c>
      <c r="J15" s="39">
        <v>0</v>
      </c>
      <c r="K15" s="63">
        <v>0</v>
      </c>
      <c r="L15" s="98"/>
      <c r="M15" s="240">
        <f t="shared" si="0"/>
        <v>0</v>
      </c>
    </row>
    <row r="16" spans="1:13" s="6" customFormat="1" ht="18.75" customHeight="1">
      <c r="A16" s="238" t="s">
        <v>75</v>
      </c>
      <c r="B16" s="39">
        <v>0</v>
      </c>
      <c r="C16" s="39">
        <v>0</v>
      </c>
      <c r="D16" s="39">
        <v>0</v>
      </c>
      <c r="E16" s="39">
        <v>0</v>
      </c>
      <c r="F16" s="98" t="s">
        <v>197</v>
      </c>
      <c r="G16" s="239" t="s">
        <v>149</v>
      </c>
      <c r="H16" s="64">
        <v>0</v>
      </c>
      <c r="I16" s="39">
        <v>0</v>
      </c>
      <c r="J16" s="39">
        <v>0</v>
      </c>
      <c r="K16" s="63">
        <v>0</v>
      </c>
      <c r="L16" s="98"/>
      <c r="M16" s="240">
        <f t="shared" si="0"/>
        <v>0</v>
      </c>
    </row>
    <row r="17" spans="1:13" s="6" customFormat="1" ht="18.75" customHeight="1">
      <c r="A17" s="244" t="s">
        <v>76</v>
      </c>
      <c r="B17" s="245">
        <v>0</v>
      </c>
      <c r="C17" s="245">
        <v>0</v>
      </c>
      <c r="D17" s="245">
        <v>0</v>
      </c>
      <c r="E17" s="245">
        <v>0</v>
      </c>
      <c r="F17" s="246"/>
      <c r="G17" s="247"/>
      <c r="H17" s="248">
        <v>0</v>
      </c>
      <c r="I17" s="245">
        <v>0</v>
      </c>
      <c r="J17" s="245">
        <v>0</v>
      </c>
      <c r="K17" s="249">
        <v>0</v>
      </c>
      <c r="L17" s="246"/>
      <c r="M17" s="250">
        <f t="shared" si="0"/>
        <v>0</v>
      </c>
    </row>
    <row r="18" spans="1:13" s="6" customFormat="1" ht="18.75" customHeight="1">
      <c r="A18" s="238" t="s">
        <v>217</v>
      </c>
      <c r="B18" s="39">
        <v>0</v>
      </c>
      <c r="C18" s="39">
        <v>0</v>
      </c>
      <c r="D18" s="39">
        <v>0</v>
      </c>
      <c r="E18" s="241">
        <v>0</v>
      </c>
      <c r="F18" s="107" t="s">
        <v>197</v>
      </c>
      <c r="G18" s="242" t="s">
        <v>216</v>
      </c>
      <c r="H18" s="64">
        <v>0</v>
      </c>
      <c r="I18" s="39">
        <v>0</v>
      </c>
      <c r="J18" s="39">
        <v>0</v>
      </c>
      <c r="K18" s="63">
        <v>0</v>
      </c>
      <c r="L18" s="107"/>
      <c r="M18" s="240">
        <f t="shared" si="0"/>
        <v>0</v>
      </c>
    </row>
    <row r="19" spans="1:13" s="6" customFormat="1" ht="18.75" customHeight="1">
      <c r="A19" s="238" t="s">
        <v>78</v>
      </c>
      <c r="B19" s="39">
        <v>0</v>
      </c>
      <c r="C19" s="39">
        <v>0</v>
      </c>
      <c r="D19" s="39">
        <v>0</v>
      </c>
      <c r="E19" s="39">
        <v>0</v>
      </c>
      <c r="F19" s="98" t="s">
        <v>176</v>
      </c>
      <c r="G19" s="239" t="s">
        <v>149</v>
      </c>
      <c r="H19" s="64">
        <v>0</v>
      </c>
      <c r="I19" s="39">
        <v>0</v>
      </c>
      <c r="J19" s="39">
        <v>0</v>
      </c>
      <c r="K19" s="63">
        <v>0</v>
      </c>
      <c r="L19" s="98"/>
      <c r="M19" s="240">
        <f t="shared" si="0"/>
        <v>0</v>
      </c>
    </row>
    <row r="20" spans="1:13" s="6" customFormat="1" ht="18.75" customHeight="1">
      <c r="A20" s="244" t="s">
        <v>79</v>
      </c>
      <c r="B20" s="245">
        <v>24</v>
      </c>
      <c r="C20" s="245">
        <v>58</v>
      </c>
      <c r="D20" s="245">
        <v>48</v>
      </c>
      <c r="E20" s="245">
        <v>39</v>
      </c>
      <c r="F20" s="246"/>
      <c r="G20" s="247"/>
      <c r="H20" s="248">
        <v>0</v>
      </c>
      <c r="I20" s="245">
        <v>0</v>
      </c>
      <c r="J20" s="245">
        <v>0</v>
      </c>
      <c r="K20" s="249">
        <v>0</v>
      </c>
      <c r="L20" s="246"/>
      <c r="M20" s="250">
        <f t="shared" si="0"/>
        <v>169</v>
      </c>
    </row>
    <row r="21" spans="1:13" s="6" customFormat="1" ht="18.75" customHeight="1">
      <c r="A21" s="238" t="s">
        <v>80</v>
      </c>
      <c r="B21" s="39">
        <v>0</v>
      </c>
      <c r="C21" s="39">
        <v>0</v>
      </c>
      <c r="D21" s="39">
        <v>0</v>
      </c>
      <c r="E21" s="39">
        <v>0</v>
      </c>
      <c r="F21" s="98" t="s">
        <v>211</v>
      </c>
      <c r="G21" s="239" t="s">
        <v>149</v>
      </c>
      <c r="H21" s="64">
        <v>0</v>
      </c>
      <c r="I21" s="39">
        <v>0</v>
      </c>
      <c r="J21" s="39">
        <v>0</v>
      </c>
      <c r="K21" s="63">
        <v>0</v>
      </c>
      <c r="L21" s="98"/>
      <c r="M21" s="240">
        <f t="shared" si="0"/>
        <v>0</v>
      </c>
    </row>
    <row r="22" spans="1:13" s="6" customFormat="1" ht="18.75" customHeight="1">
      <c r="A22" s="238" t="s">
        <v>81</v>
      </c>
      <c r="B22" s="39">
        <v>0</v>
      </c>
      <c r="C22" s="39">
        <v>0</v>
      </c>
      <c r="D22" s="39">
        <v>0</v>
      </c>
      <c r="E22" s="39">
        <v>0</v>
      </c>
      <c r="F22" s="98" t="s">
        <v>39</v>
      </c>
      <c r="G22" s="239" t="s">
        <v>149</v>
      </c>
      <c r="H22" s="64">
        <v>0</v>
      </c>
      <c r="I22" s="39">
        <v>0</v>
      </c>
      <c r="J22" s="39">
        <v>0</v>
      </c>
      <c r="K22" s="63">
        <v>0</v>
      </c>
      <c r="L22" s="98"/>
      <c r="M22" s="240">
        <f t="shared" si="0"/>
        <v>0</v>
      </c>
    </row>
    <row r="23" spans="1:13" s="6" customFormat="1" ht="18.75" customHeight="1">
      <c r="A23" s="238" t="s">
        <v>82</v>
      </c>
      <c r="B23" s="39">
        <v>0</v>
      </c>
      <c r="C23" s="39">
        <v>0</v>
      </c>
      <c r="D23" s="39">
        <v>0</v>
      </c>
      <c r="E23" s="39">
        <v>0</v>
      </c>
      <c r="F23" s="98" t="s">
        <v>183</v>
      </c>
      <c r="G23" s="239" t="s">
        <v>149</v>
      </c>
      <c r="H23" s="64">
        <v>0</v>
      </c>
      <c r="I23" s="39">
        <v>0</v>
      </c>
      <c r="J23" s="39">
        <v>0</v>
      </c>
      <c r="K23" s="63">
        <v>0</v>
      </c>
      <c r="L23" s="98"/>
      <c r="M23" s="240">
        <f>SUM(B23:K23)</f>
        <v>0</v>
      </c>
    </row>
    <row r="24" spans="1:13" s="6" customFormat="1" ht="18.75" customHeight="1">
      <c r="A24" s="238" t="s">
        <v>83</v>
      </c>
      <c r="B24" s="39">
        <v>0</v>
      </c>
      <c r="C24" s="39">
        <v>0</v>
      </c>
      <c r="D24" s="39">
        <v>0</v>
      </c>
      <c r="E24" s="39">
        <v>0</v>
      </c>
      <c r="F24" s="98"/>
      <c r="G24" s="239"/>
      <c r="H24" s="64">
        <v>0</v>
      </c>
      <c r="I24" s="39">
        <v>0</v>
      </c>
      <c r="J24" s="39">
        <v>0</v>
      </c>
      <c r="K24" s="63">
        <v>0</v>
      </c>
      <c r="L24" s="98"/>
      <c r="M24" s="240">
        <f t="shared" si="0"/>
        <v>0</v>
      </c>
    </row>
    <row r="25" spans="1:13" s="6" customFormat="1" ht="18.75" customHeight="1">
      <c r="A25" s="238" t="s">
        <v>84</v>
      </c>
      <c r="B25" s="39">
        <v>0</v>
      </c>
      <c r="C25" s="39">
        <v>0</v>
      </c>
      <c r="D25" s="39">
        <v>0</v>
      </c>
      <c r="E25" s="39">
        <v>0</v>
      </c>
      <c r="F25" s="98" t="s">
        <v>248</v>
      </c>
      <c r="G25" s="239" t="s">
        <v>219</v>
      </c>
      <c r="H25" s="64">
        <v>5</v>
      </c>
      <c r="I25" s="39">
        <v>13</v>
      </c>
      <c r="J25" s="39">
        <v>2</v>
      </c>
      <c r="K25" s="63">
        <v>5</v>
      </c>
      <c r="L25" s="98" t="s">
        <v>41</v>
      </c>
      <c r="M25" s="240">
        <f t="shared" si="0"/>
        <v>25</v>
      </c>
    </row>
    <row r="26" spans="1:13" s="6" customFormat="1" ht="18.75" customHeight="1">
      <c r="A26" s="238" t="s">
        <v>85</v>
      </c>
      <c r="B26" s="39">
        <v>0</v>
      </c>
      <c r="C26" s="39">
        <v>0</v>
      </c>
      <c r="D26" s="39">
        <v>0</v>
      </c>
      <c r="E26" s="39">
        <v>0</v>
      </c>
      <c r="F26" s="98" t="s">
        <v>159</v>
      </c>
      <c r="G26" s="239" t="s">
        <v>149</v>
      </c>
      <c r="H26" s="64">
        <v>1</v>
      </c>
      <c r="I26" s="39">
        <v>0</v>
      </c>
      <c r="J26" s="243">
        <v>0</v>
      </c>
      <c r="K26" s="63">
        <v>0</v>
      </c>
      <c r="L26" s="98" t="s">
        <v>160</v>
      </c>
      <c r="M26" s="240">
        <f t="shared" si="0"/>
        <v>1</v>
      </c>
    </row>
    <row r="27" spans="1:13" s="6" customFormat="1" ht="18.75" customHeight="1">
      <c r="A27" s="238" t="s">
        <v>106</v>
      </c>
      <c r="B27" s="39">
        <v>0</v>
      </c>
      <c r="C27" s="39">
        <v>0</v>
      </c>
      <c r="D27" s="39">
        <v>0</v>
      </c>
      <c r="E27" s="39">
        <v>0</v>
      </c>
      <c r="F27" s="98" t="s">
        <v>235</v>
      </c>
      <c r="G27" s="239" t="s">
        <v>149</v>
      </c>
      <c r="H27" s="64">
        <v>3</v>
      </c>
      <c r="I27" s="39">
        <v>10</v>
      </c>
      <c r="J27" s="39">
        <v>7</v>
      </c>
      <c r="K27" s="63">
        <v>1</v>
      </c>
      <c r="L27" s="98" t="s">
        <v>236</v>
      </c>
      <c r="M27" s="240">
        <f t="shared" si="0"/>
        <v>21</v>
      </c>
    </row>
    <row r="28" spans="1:13" s="6" customFormat="1" ht="18.75" customHeight="1">
      <c r="A28" s="238" t="s">
        <v>86</v>
      </c>
      <c r="B28" s="39">
        <v>0</v>
      </c>
      <c r="C28" s="39">
        <v>0</v>
      </c>
      <c r="D28" s="39">
        <v>0</v>
      </c>
      <c r="E28" s="39">
        <v>0</v>
      </c>
      <c r="F28" s="98"/>
      <c r="G28" s="239"/>
      <c r="H28" s="64">
        <v>3</v>
      </c>
      <c r="I28" s="39">
        <v>9</v>
      </c>
      <c r="J28" s="39">
        <v>6</v>
      </c>
      <c r="K28" s="63">
        <v>9</v>
      </c>
      <c r="L28" s="98" t="s">
        <v>165</v>
      </c>
      <c r="M28" s="240">
        <f t="shared" si="0"/>
        <v>27</v>
      </c>
    </row>
    <row r="29" spans="1:13" s="6" customFormat="1" ht="18.75" customHeight="1">
      <c r="A29" s="238" t="s">
        <v>87</v>
      </c>
      <c r="B29" s="39">
        <v>0</v>
      </c>
      <c r="C29" s="39">
        <v>0</v>
      </c>
      <c r="D29" s="39">
        <v>0</v>
      </c>
      <c r="E29" s="39">
        <v>0</v>
      </c>
      <c r="F29" s="98"/>
      <c r="G29" s="239"/>
      <c r="H29" s="64">
        <v>0</v>
      </c>
      <c r="I29" s="39">
        <v>0</v>
      </c>
      <c r="J29" s="39">
        <v>0</v>
      </c>
      <c r="K29" s="63">
        <v>0</v>
      </c>
      <c r="L29" s="98"/>
      <c r="M29" s="240">
        <f t="shared" si="0"/>
        <v>0</v>
      </c>
    </row>
    <row r="30" spans="1:13" s="6" customFormat="1" ht="18.75" customHeight="1">
      <c r="A30" s="238" t="s">
        <v>58</v>
      </c>
      <c r="B30" s="39">
        <v>0</v>
      </c>
      <c r="C30" s="39">
        <v>0</v>
      </c>
      <c r="D30" s="39">
        <v>0</v>
      </c>
      <c r="E30" s="39">
        <v>0</v>
      </c>
      <c r="F30" s="98" t="s">
        <v>193</v>
      </c>
      <c r="G30" s="239" t="s">
        <v>194</v>
      </c>
      <c r="H30" s="64">
        <v>6</v>
      </c>
      <c r="I30" s="39">
        <v>22</v>
      </c>
      <c r="J30" s="39">
        <v>15</v>
      </c>
      <c r="K30" s="63">
        <v>21</v>
      </c>
      <c r="L30" s="98" t="s">
        <v>186</v>
      </c>
      <c r="M30" s="240">
        <f>SUM(B30:K30)</f>
        <v>64</v>
      </c>
    </row>
    <row r="31" spans="1:13" s="6" customFormat="1" ht="18.75" customHeight="1">
      <c r="A31" s="238" t="s">
        <v>59</v>
      </c>
      <c r="B31" s="39">
        <v>0</v>
      </c>
      <c r="C31" s="39">
        <v>0</v>
      </c>
      <c r="D31" s="39">
        <v>0</v>
      </c>
      <c r="E31" s="39">
        <v>0</v>
      </c>
      <c r="F31" s="98"/>
      <c r="G31" s="239"/>
      <c r="H31" s="64">
        <v>5</v>
      </c>
      <c r="I31" s="39">
        <v>7</v>
      </c>
      <c r="J31" s="39">
        <v>2</v>
      </c>
      <c r="K31" s="63">
        <v>3</v>
      </c>
      <c r="L31" s="98" t="s">
        <v>204</v>
      </c>
      <c r="M31" s="240">
        <f t="shared" si="0"/>
        <v>17</v>
      </c>
    </row>
    <row r="32" spans="1:13" s="6" customFormat="1" ht="18.75" customHeight="1">
      <c r="A32" s="238" t="s">
        <v>60</v>
      </c>
      <c r="B32" s="39">
        <v>0</v>
      </c>
      <c r="C32" s="39">
        <v>0</v>
      </c>
      <c r="D32" s="39">
        <v>0</v>
      </c>
      <c r="E32" s="39">
        <v>0</v>
      </c>
      <c r="F32" s="98"/>
      <c r="G32" s="239"/>
      <c r="H32" s="64">
        <v>0</v>
      </c>
      <c r="I32" s="39">
        <v>0</v>
      </c>
      <c r="J32" s="39">
        <v>0</v>
      </c>
      <c r="K32" s="63">
        <v>0</v>
      </c>
      <c r="L32" s="98"/>
      <c r="M32" s="240">
        <f t="shared" si="0"/>
        <v>0</v>
      </c>
    </row>
    <row r="33" spans="1:13" s="6" customFormat="1" ht="18.75" customHeight="1">
      <c r="A33" s="238" t="s">
        <v>88</v>
      </c>
      <c r="B33" s="39">
        <v>0</v>
      </c>
      <c r="C33" s="39">
        <v>0</v>
      </c>
      <c r="D33" s="39">
        <v>0</v>
      </c>
      <c r="E33" s="39">
        <v>0</v>
      </c>
      <c r="F33" s="98"/>
      <c r="G33" s="239"/>
      <c r="H33" s="64">
        <v>5</v>
      </c>
      <c r="I33" s="39"/>
      <c r="J33" s="39">
        <v>31</v>
      </c>
      <c r="K33" s="63">
        <v>12</v>
      </c>
      <c r="L33" s="98" t="s">
        <v>153</v>
      </c>
      <c r="M33" s="240">
        <f t="shared" si="0"/>
        <v>48</v>
      </c>
    </row>
    <row r="34" spans="1:13" s="6" customFormat="1" ht="18.75" customHeight="1">
      <c r="A34" s="238" t="s">
        <v>55</v>
      </c>
      <c r="B34" s="39">
        <v>0</v>
      </c>
      <c r="C34" s="39">
        <v>0</v>
      </c>
      <c r="D34" s="39">
        <v>0</v>
      </c>
      <c r="E34" s="39">
        <v>0</v>
      </c>
      <c r="F34" s="98" t="s">
        <v>184</v>
      </c>
      <c r="G34" s="239" t="s">
        <v>149</v>
      </c>
      <c r="H34" s="64">
        <v>0</v>
      </c>
      <c r="I34" s="39">
        <v>0</v>
      </c>
      <c r="J34" s="39">
        <v>0</v>
      </c>
      <c r="K34" s="63">
        <v>0</v>
      </c>
      <c r="L34" s="98"/>
      <c r="M34" s="240">
        <f t="shared" si="0"/>
        <v>0</v>
      </c>
    </row>
    <row r="35" spans="1:13" s="6" customFormat="1" ht="18.75" customHeight="1">
      <c r="A35" s="238" t="s">
        <v>89</v>
      </c>
      <c r="B35" s="39">
        <v>0</v>
      </c>
      <c r="C35" s="39">
        <v>0</v>
      </c>
      <c r="D35" s="39">
        <v>0</v>
      </c>
      <c r="E35" s="39">
        <v>0</v>
      </c>
      <c r="F35" s="98"/>
      <c r="G35" s="239"/>
      <c r="H35" s="64">
        <v>0</v>
      </c>
      <c r="I35" s="39">
        <v>0</v>
      </c>
      <c r="J35" s="39">
        <v>0</v>
      </c>
      <c r="K35" s="63">
        <v>0</v>
      </c>
      <c r="L35" s="98"/>
      <c r="M35" s="240">
        <f t="shared" si="0"/>
        <v>0</v>
      </c>
    </row>
    <row r="36" spans="1:13" s="6" customFormat="1" ht="18.75" customHeight="1">
      <c r="A36" s="238" t="s">
        <v>61</v>
      </c>
      <c r="B36" s="39">
        <v>0</v>
      </c>
      <c r="C36" s="39">
        <v>0</v>
      </c>
      <c r="D36" s="39">
        <v>0</v>
      </c>
      <c r="E36" s="39">
        <v>0</v>
      </c>
      <c r="F36" s="98" t="s">
        <v>156</v>
      </c>
      <c r="G36" s="239" t="s">
        <v>194</v>
      </c>
      <c r="H36" s="64">
        <v>0</v>
      </c>
      <c r="I36" s="39">
        <v>0</v>
      </c>
      <c r="J36" s="39">
        <v>0</v>
      </c>
      <c r="K36" s="63">
        <v>0</v>
      </c>
      <c r="L36" s="98"/>
      <c r="M36" s="240">
        <f t="shared" si="0"/>
        <v>0</v>
      </c>
    </row>
    <row r="37" spans="1:13" s="6" customFormat="1" ht="18.75" customHeight="1">
      <c r="A37" s="244" t="s">
        <v>90</v>
      </c>
      <c r="B37" s="245">
        <v>0</v>
      </c>
      <c r="C37" s="245">
        <v>2</v>
      </c>
      <c r="D37" s="245">
        <v>0</v>
      </c>
      <c r="E37" s="245">
        <v>2</v>
      </c>
      <c r="F37" s="246"/>
      <c r="G37" s="247"/>
      <c r="H37" s="248">
        <v>9</v>
      </c>
      <c r="I37" s="245">
        <v>20</v>
      </c>
      <c r="J37" s="245">
        <v>8</v>
      </c>
      <c r="K37" s="249">
        <v>7</v>
      </c>
      <c r="L37" s="246"/>
      <c r="M37" s="250">
        <f>SUM(B37:K37)</f>
        <v>48</v>
      </c>
    </row>
    <row r="38" spans="1:13" s="6" customFormat="1" ht="18.75" customHeight="1">
      <c r="A38" s="238" t="s">
        <v>91</v>
      </c>
      <c r="B38" s="39">
        <v>0</v>
      </c>
      <c r="C38" s="39">
        <v>0</v>
      </c>
      <c r="D38" s="39">
        <v>0</v>
      </c>
      <c r="E38" s="39">
        <v>0</v>
      </c>
      <c r="F38" s="98"/>
      <c r="G38" s="239"/>
      <c r="H38" s="64">
        <v>0</v>
      </c>
      <c r="I38" s="39">
        <v>0</v>
      </c>
      <c r="J38" s="39">
        <v>0</v>
      </c>
      <c r="K38" s="63">
        <v>0</v>
      </c>
      <c r="L38" s="98"/>
      <c r="M38" s="240">
        <f>SUM(B38:K38)</f>
        <v>0</v>
      </c>
    </row>
    <row r="39" spans="1:13" s="6" customFormat="1" ht="18.75" customHeight="1">
      <c r="A39" s="238" t="s">
        <v>92</v>
      </c>
      <c r="B39" s="39">
        <v>0</v>
      </c>
      <c r="C39" s="39">
        <v>0</v>
      </c>
      <c r="D39" s="39">
        <v>0</v>
      </c>
      <c r="E39" s="39">
        <v>0</v>
      </c>
      <c r="F39" s="98"/>
      <c r="G39" s="239"/>
      <c r="H39" s="64">
        <v>0</v>
      </c>
      <c r="I39" s="39">
        <v>0</v>
      </c>
      <c r="J39" s="39">
        <v>0</v>
      </c>
      <c r="K39" s="63">
        <v>0</v>
      </c>
      <c r="L39" s="98"/>
      <c r="M39" s="240">
        <f>SUM(B39:K39)</f>
        <v>0</v>
      </c>
    </row>
    <row r="40" spans="1:13" s="6" customFormat="1" ht="18.75" customHeight="1">
      <c r="A40" s="238" t="s">
        <v>93</v>
      </c>
      <c r="B40" s="39">
        <v>0</v>
      </c>
      <c r="C40" s="39">
        <v>0</v>
      </c>
      <c r="D40" s="39">
        <v>0</v>
      </c>
      <c r="E40" s="39">
        <v>0</v>
      </c>
      <c r="F40" s="98"/>
      <c r="G40" s="239"/>
      <c r="H40" s="64" t="s">
        <v>16</v>
      </c>
      <c r="I40" s="39" t="s">
        <v>16</v>
      </c>
      <c r="J40" s="39" t="s">
        <v>16</v>
      </c>
      <c r="K40" s="63" t="s">
        <v>138</v>
      </c>
      <c r="L40" s="98" t="s">
        <v>153</v>
      </c>
      <c r="M40" s="251">
        <f aca="true" t="shared" si="1" ref="M40:M46">SUM(B40:K40)</f>
        <v>0</v>
      </c>
    </row>
    <row r="41" spans="1:13" s="6" customFormat="1" ht="18.75" customHeight="1">
      <c r="A41" s="238" t="s">
        <v>94</v>
      </c>
      <c r="B41" s="39">
        <v>0</v>
      </c>
      <c r="C41" s="39">
        <v>0</v>
      </c>
      <c r="D41" s="39">
        <v>0</v>
      </c>
      <c r="E41" s="39">
        <v>0</v>
      </c>
      <c r="F41" s="98"/>
      <c r="G41" s="239"/>
      <c r="H41" s="64" t="s">
        <v>16</v>
      </c>
      <c r="I41" s="39" t="s">
        <v>16</v>
      </c>
      <c r="J41" s="39" t="s">
        <v>16</v>
      </c>
      <c r="K41" s="63" t="s">
        <v>138</v>
      </c>
      <c r="L41" s="98" t="s">
        <v>38</v>
      </c>
      <c r="M41" s="251">
        <f t="shared" si="1"/>
        <v>0</v>
      </c>
    </row>
    <row r="42" spans="1:13" s="6" customFormat="1" ht="18.75" customHeight="1">
      <c r="A42" s="238" t="s">
        <v>62</v>
      </c>
      <c r="B42" s="39">
        <v>0</v>
      </c>
      <c r="C42" s="39">
        <v>0</v>
      </c>
      <c r="D42" s="39">
        <v>0</v>
      </c>
      <c r="E42" s="39">
        <v>0</v>
      </c>
      <c r="F42" s="98"/>
      <c r="G42" s="239" t="s">
        <v>219</v>
      </c>
      <c r="H42" s="64">
        <v>0</v>
      </c>
      <c r="I42" s="39">
        <v>0</v>
      </c>
      <c r="J42" s="39">
        <v>0</v>
      </c>
      <c r="K42" s="63">
        <v>0</v>
      </c>
      <c r="L42" s="98" t="s">
        <v>225</v>
      </c>
      <c r="M42" s="251">
        <f t="shared" si="1"/>
        <v>0</v>
      </c>
    </row>
    <row r="43" spans="1:13" s="6" customFormat="1" ht="18.75" customHeight="1">
      <c r="A43" s="238" t="s">
        <v>63</v>
      </c>
      <c r="B43" s="39">
        <v>2</v>
      </c>
      <c r="C43" s="39">
        <v>1</v>
      </c>
      <c r="D43" s="39">
        <v>1</v>
      </c>
      <c r="E43" s="39">
        <v>0</v>
      </c>
      <c r="F43" s="98" t="s">
        <v>163</v>
      </c>
      <c r="G43" s="239" t="s">
        <v>149</v>
      </c>
      <c r="H43" s="64">
        <v>97</v>
      </c>
      <c r="I43" s="39">
        <v>88</v>
      </c>
      <c r="J43" s="39">
        <v>64</v>
      </c>
      <c r="K43" s="63">
        <v>57</v>
      </c>
      <c r="L43" s="98" t="s">
        <v>163</v>
      </c>
      <c r="M43" s="251">
        <f t="shared" si="1"/>
        <v>310</v>
      </c>
    </row>
    <row r="44" spans="1:13" s="6" customFormat="1" ht="18.75" customHeight="1">
      <c r="A44" s="238" t="s">
        <v>95</v>
      </c>
      <c r="B44" s="39">
        <v>0</v>
      </c>
      <c r="C44" s="39">
        <v>0</v>
      </c>
      <c r="D44" s="39">
        <v>0</v>
      </c>
      <c r="E44" s="39">
        <v>0</v>
      </c>
      <c r="F44" s="98" t="s">
        <v>150</v>
      </c>
      <c r="G44" s="239" t="s">
        <v>149</v>
      </c>
      <c r="H44" s="64">
        <v>0</v>
      </c>
      <c r="I44" s="39">
        <v>0</v>
      </c>
      <c r="J44" s="39">
        <v>0</v>
      </c>
      <c r="K44" s="63">
        <v>0</v>
      </c>
      <c r="L44" s="98"/>
      <c r="M44" s="251">
        <f t="shared" si="1"/>
        <v>0</v>
      </c>
    </row>
    <row r="45" spans="1:13" s="6" customFormat="1" ht="18.75" customHeight="1">
      <c r="A45" s="238" t="s">
        <v>96</v>
      </c>
      <c r="B45" s="39">
        <v>0</v>
      </c>
      <c r="C45" s="39">
        <v>0</v>
      </c>
      <c r="D45" s="39">
        <v>0</v>
      </c>
      <c r="E45" s="39">
        <v>0</v>
      </c>
      <c r="F45" s="98"/>
      <c r="G45" s="239"/>
      <c r="H45" s="64">
        <v>0</v>
      </c>
      <c r="I45" s="39">
        <v>0</v>
      </c>
      <c r="J45" s="39">
        <v>0</v>
      </c>
      <c r="K45" s="63">
        <v>0</v>
      </c>
      <c r="L45" s="98"/>
      <c r="M45" s="251">
        <f t="shared" si="1"/>
        <v>0</v>
      </c>
    </row>
    <row r="46" spans="1:13" s="6" customFormat="1" ht="18.75" customHeight="1" thickBot="1">
      <c r="A46" s="252" t="s">
        <v>64</v>
      </c>
      <c r="B46" s="253">
        <v>0</v>
      </c>
      <c r="C46" s="253">
        <v>0</v>
      </c>
      <c r="D46" s="253">
        <v>0</v>
      </c>
      <c r="E46" s="253">
        <v>0</v>
      </c>
      <c r="F46" s="254"/>
      <c r="G46" s="255"/>
      <c r="H46" s="256">
        <v>0</v>
      </c>
      <c r="I46" s="253">
        <v>0</v>
      </c>
      <c r="J46" s="253">
        <v>0</v>
      </c>
      <c r="K46" s="257">
        <v>0</v>
      </c>
      <c r="L46" s="254"/>
      <c r="M46" s="258">
        <f t="shared" si="1"/>
        <v>0</v>
      </c>
    </row>
    <row r="47" spans="1:13" ht="18.75" customHeight="1" thickBot="1">
      <c r="A47" s="259" t="s">
        <v>139</v>
      </c>
      <c r="B47" s="260">
        <f aca="true" t="shared" si="2" ref="B47:K47">SUM(B4:B46)</f>
        <v>195</v>
      </c>
      <c r="C47" s="260">
        <f t="shared" si="2"/>
        <v>404</v>
      </c>
      <c r="D47" s="260">
        <f t="shared" si="2"/>
        <v>299</v>
      </c>
      <c r="E47" s="260">
        <f t="shared" si="2"/>
        <v>314</v>
      </c>
      <c r="F47" s="260"/>
      <c r="G47" s="261"/>
      <c r="H47" s="262">
        <f t="shared" si="2"/>
        <v>1305</v>
      </c>
      <c r="I47" s="260">
        <f t="shared" si="2"/>
        <v>1859</v>
      </c>
      <c r="J47" s="260">
        <f t="shared" si="2"/>
        <v>1126</v>
      </c>
      <c r="K47" s="263">
        <f t="shared" si="2"/>
        <v>1211</v>
      </c>
      <c r="L47" s="260"/>
      <c r="M47" s="264">
        <f>SUM(B47:K47)</f>
        <v>6713</v>
      </c>
    </row>
    <row r="48" spans="1:13" ht="13.5">
      <c r="A48" s="120"/>
      <c r="B48" s="306" t="s">
        <v>226</v>
      </c>
      <c r="C48" s="306"/>
      <c r="D48" s="306"/>
      <c r="E48" s="306"/>
      <c r="F48" s="306"/>
      <c r="G48" s="306"/>
      <c r="H48" s="306"/>
      <c r="I48" s="306"/>
      <c r="J48" s="306"/>
      <c r="K48" s="306"/>
      <c r="L48" s="306"/>
      <c r="M48" s="306"/>
    </row>
    <row r="49" spans="1:13" ht="13.5">
      <c r="A49" s="120"/>
      <c r="B49" s="296" t="s">
        <v>227</v>
      </c>
      <c r="C49" s="296"/>
      <c r="D49" s="296"/>
      <c r="E49" s="296"/>
      <c r="F49" s="296"/>
      <c r="G49" s="296"/>
      <c r="H49" s="296"/>
      <c r="I49" s="296"/>
      <c r="J49" s="296"/>
      <c r="K49" s="296"/>
      <c r="L49" s="296"/>
      <c r="M49" s="296"/>
    </row>
  </sheetData>
  <sheetProtection/>
  <mergeCells count="6">
    <mergeCell ref="B49:M49"/>
    <mergeCell ref="M2:M3"/>
    <mergeCell ref="A2:A3"/>
    <mergeCell ref="B2:G2"/>
    <mergeCell ref="H2:L2"/>
    <mergeCell ref="B48:M48"/>
  </mergeCells>
  <printOptions/>
  <pageMargins left="0.64" right="0.26" top="0.76" bottom="0.39" header="0.5118110236220472" footer="0.2"/>
  <pageSetup fitToHeight="1" fitToWidth="1" horizontalDpi="600" verticalDpi="600" orientation="portrait" paperSize="9" scale="8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O49"/>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P35" sqref="P35"/>
    </sheetView>
  </sheetViews>
  <sheetFormatPr defaultColWidth="9.00390625" defaultRowHeight="13.5"/>
  <cols>
    <col min="1" max="1" width="9.125" style="108" customWidth="1"/>
    <col min="2" max="2" width="4.25390625" style="0" customWidth="1"/>
    <col min="3" max="3" width="4.375" style="0" customWidth="1"/>
    <col min="4" max="4" width="6.75390625" style="0" customWidth="1"/>
    <col min="5" max="5" width="3.75390625" style="0" customWidth="1"/>
    <col min="6" max="6" width="4.00390625" style="0" customWidth="1"/>
    <col min="7" max="7" width="8.375" style="0" customWidth="1"/>
    <col min="8" max="8" width="4.625" style="0" customWidth="1"/>
    <col min="9" max="9" width="3.25390625" style="0" customWidth="1"/>
    <col min="10" max="10" width="2.875" style="0" customWidth="1"/>
    <col min="11" max="11" width="7.00390625" style="0" customWidth="1"/>
    <col min="12" max="13" width="5.25390625" style="0" customWidth="1"/>
    <col min="14" max="14" width="9.25390625" style="0" customWidth="1"/>
    <col min="15" max="15" width="7.25390625" style="0" customWidth="1"/>
  </cols>
  <sheetData>
    <row r="1" spans="1:15" ht="17.25" customHeight="1" thickBot="1">
      <c r="A1" s="109"/>
      <c r="B1" s="320" t="s">
        <v>249</v>
      </c>
      <c r="C1" s="321"/>
      <c r="D1" s="321"/>
      <c r="E1" s="321"/>
      <c r="F1" s="321"/>
      <c r="G1" s="321"/>
      <c r="H1" s="321"/>
      <c r="I1" s="321"/>
      <c r="J1" s="321"/>
      <c r="K1" s="321"/>
      <c r="L1" s="322"/>
      <c r="M1" s="322"/>
      <c r="N1" s="322"/>
      <c r="O1" s="322"/>
    </row>
    <row r="2" spans="1:15" ht="19.5" customHeight="1" thickBot="1">
      <c r="A2" s="307"/>
      <c r="B2" s="315" t="s">
        <v>48</v>
      </c>
      <c r="C2" s="316"/>
      <c r="D2" s="316"/>
      <c r="E2" s="316"/>
      <c r="F2" s="316"/>
      <c r="G2" s="316"/>
      <c r="H2" s="316"/>
      <c r="I2" s="316"/>
      <c r="J2" s="316"/>
      <c r="K2" s="316"/>
      <c r="L2" s="316"/>
      <c r="M2" s="316"/>
      <c r="N2" s="316"/>
      <c r="O2" s="317"/>
    </row>
    <row r="3" spans="1:15" ht="21" customHeight="1">
      <c r="A3" s="308"/>
      <c r="B3" s="310" t="s">
        <v>49</v>
      </c>
      <c r="C3" s="311"/>
      <c r="D3" s="312"/>
      <c r="E3" s="313" t="s">
        <v>50</v>
      </c>
      <c r="F3" s="311"/>
      <c r="G3" s="312"/>
      <c r="H3" s="313" t="s">
        <v>51</v>
      </c>
      <c r="I3" s="314"/>
      <c r="J3" s="314"/>
      <c r="K3" s="314"/>
      <c r="L3" s="310" t="s">
        <v>99</v>
      </c>
      <c r="M3" s="311"/>
      <c r="N3" s="318"/>
      <c r="O3" s="319"/>
    </row>
    <row r="4" spans="1:15" ht="70.5" customHeight="1" thickBot="1">
      <c r="A4" s="309"/>
      <c r="B4" s="185" t="s">
        <v>31</v>
      </c>
      <c r="C4" s="186" t="s">
        <v>29</v>
      </c>
      <c r="D4" s="186" t="s">
        <v>28</v>
      </c>
      <c r="E4" s="186" t="s">
        <v>31</v>
      </c>
      <c r="F4" s="186" t="s">
        <v>29</v>
      </c>
      <c r="G4" s="186" t="s">
        <v>28</v>
      </c>
      <c r="H4" s="186" t="s">
        <v>31</v>
      </c>
      <c r="I4" s="186" t="s">
        <v>29</v>
      </c>
      <c r="J4" s="186" t="s">
        <v>32</v>
      </c>
      <c r="K4" s="187" t="s">
        <v>28</v>
      </c>
      <c r="L4" s="185" t="s">
        <v>30</v>
      </c>
      <c r="M4" s="188" t="s">
        <v>34</v>
      </c>
      <c r="N4" s="189" t="s">
        <v>33</v>
      </c>
      <c r="O4" s="190" t="s">
        <v>232</v>
      </c>
    </row>
    <row r="5" spans="1:15" s="6" customFormat="1" ht="16.5" customHeight="1">
      <c r="A5" s="191" t="s">
        <v>100</v>
      </c>
      <c r="B5" s="192">
        <v>8</v>
      </c>
      <c r="C5" s="193"/>
      <c r="D5" s="193"/>
      <c r="E5" s="194">
        <v>104</v>
      </c>
      <c r="F5" s="194"/>
      <c r="G5" s="194"/>
      <c r="H5" s="194">
        <v>51</v>
      </c>
      <c r="I5" s="194"/>
      <c r="J5" s="194"/>
      <c r="K5" s="195"/>
      <c r="L5" s="196">
        <f>B5+E5+H5</f>
        <v>163</v>
      </c>
      <c r="M5" s="197">
        <v>30</v>
      </c>
      <c r="N5" s="197">
        <v>13683932</v>
      </c>
      <c r="O5" s="198">
        <f>N5/M5</f>
        <v>456131.06666666665</v>
      </c>
    </row>
    <row r="6" spans="1:15" s="6" customFormat="1" ht="16.5" customHeight="1">
      <c r="A6" s="199" t="s">
        <v>67</v>
      </c>
      <c r="B6" s="200">
        <v>29</v>
      </c>
      <c r="C6" s="201">
        <v>1</v>
      </c>
      <c r="D6" s="201">
        <v>915454</v>
      </c>
      <c r="E6" s="202">
        <v>6</v>
      </c>
      <c r="F6" s="202">
        <v>4</v>
      </c>
      <c r="G6" s="202">
        <v>538160</v>
      </c>
      <c r="H6" s="202">
        <v>16</v>
      </c>
      <c r="I6" s="202">
        <v>2</v>
      </c>
      <c r="J6" s="202">
        <v>1</v>
      </c>
      <c r="K6" s="203">
        <v>1257390</v>
      </c>
      <c r="L6" s="204">
        <f aca="true" t="shared" si="0" ref="L6:L47">B6+E6+H6</f>
        <v>51</v>
      </c>
      <c r="M6" s="205">
        <f aca="true" t="shared" si="1" ref="M6:M47">C6+F6+I6</f>
        <v>7</v>
      </c>
      <c r="N6" s="205">
        <f aca="true" t="shared" si="2" ref="N6:N22">D6+G6+K6</f>
        <v>2711004</v>
      </c>
      <c r="O6" s="206">
        <f aca="true" t="shared" si="3" ref="O6:O48">N6/M6</f>
        <v>387286.28571428574</v>
      </c>
    </row>
    <row r="7" spans="1:15" s="6" customFormat="1" ht="16.5" customHeight="1">
      <c r="A7" s="199" t="s">
        <v>68</v>
      </c>
      <c r="B7" s="200">
        <v>0</v>
      </c>
      <c r="C7" s="201">
        <v>0</v>
      </c>
      <c r="D7" s="201">
        <v>0</v>
      </c>
      <c r="E7" s="202">
        <v>1</v>
      </c>
      <c r="F7" s="202">
        <v>1</v>
      </c>
      <c r="G7" s="202">
        <v>281577</v>
      </c>
      <c r="H7" s="202">
        <v>3</v>
      </c>
      <c r="I7" s="202">
        <v>1</v>
      </c>
      <c r="J7" s="202">
        <v>1</v>
      </c>
      <c r="K7" s="203">
        <v>650780</v>
      </c>
      <c r="L7" s="204">
        <f t="shared" si="0"/>
        <v>4</v>
      </c>
      <c r="M7" s="205">
        <f t="shared" si="1"/>
        <v>2</v>
      </c>
      <c r="N7" s="205">
        <f t="shared" si="2"/>
        <v>932357</v>
      </c>
      <c r="O7" s="206">
        <f t="shared" si="3"/>
        <v>466178.5</v>
      </c>
    </row>
    <row r="8" spans="1:15" s="6" customFormat="1" ht="16.5" customHeight="1">
      <c r="A8" s="199" t="s">
        <v>54</v>
      </c>
      <c r="B8" s="200">
        <v>0</v>
      </c>
      <c r="C8" s="201">
        <v>0</v>
      </c>
      <c r="D8" s="201">
        <v>0</v>
      </c>
      <c r="E8" s="201">
        <v>0</v>
      </c>
      <c r="F8" s="201">
        <v>0</v>
      </c>
      <c r="G8" s="201">
        <v>0</v>
      </c>
      <c r="H8" s="201">
        <v>0</v>
      </c>
      <c r="I8" s="201">
        <v>0</v>
      </c>
      <c r="J8" s="201">
        <v>0</v>
      </c>
      <c r="K8" s="203">
        <v>0</v>
      </c>
      <c r="L8" s="204">
        <f t="shared" si="0"/>
        <v>0</v>
      </c>
      <c r="M8" s="205">
        <f t="shared" si="1"/>
        <v>0</v>
      </c>
      <c r="N8" s="205">
        <f t="shared" si="2"/>
        <v>0</v>
      </c>
      <c r="O8" s="206"/>
    </row>
    <row r="9" spans="1:15" s="6" customFormat="1" ht="16.5" customHeight="1">
      <c r="A9" s="199" t="s">
        <v>56</v>
      </c>
      <c r="B9" s="200">
        <v>2</v>
      </c>
      <c r="C9" s="201">
        <v>0</v>
      </c>
      <c r="D9" s="201">
        <v>0</v>
      </c>
      <c r="E9" s="202">
        <v>2</v>
      </c>
      <c r="F9" s="202">
        <v>2</v>
      </c>
      <c r="G9" s="202">
        <v>525700</v>
      </c>
      <c r="H9" s="202">
        <v>3</v>
      </c>
      <c r="I9" s="202">
        <v>1</v>
      </c>
      <c r="J9" s="202">
        <v>1</v>
      </c>
      <c r="K9" s="203">
        <v>237700</v>
      </c>
      <c r="L9" s="204">
        <f t="shared" si="0"/>
        <v>7</v>
      </c>
      <c r="M9" s="205">
        <f t="shared" si="1"/>
        <v>3</v>
      </c>
      <c r="N9" s="205">
        <f t="shared" si="2"/>
        <v>763400</v>
      </c>
      <c r="O9" s="206">
        <f t="shared" si="3"/>
        <v>254466.66666666666</v>
      </c>
    </row>
    <row r="10" spans="1:15" s="6" customFormat="1" ht="16.5" customHeight="1">
      <c r="A10" s="199" t="s">
        <v>69</v>
      </c>
      <c r="B10" s="200">
        <v>0</v>
      </c>
      <c r="C10" s="201">
        <v>0</v>
      </c>
      <c r="D10" s="201">
        <v>0</v>
      </c>
      <c r="E10" s="202">
        <v>2</v>
      </c>
      <c r="F10" s="202">
        <v>2</v>
      </c>
      <c r="G10" s="202">
        <v>594000</v>
      </c>
      <c r="H10" s="202">
        <v>0</v>
      </c>
      <c r="I10" s="202">
        <v>0</v>
      </c>
      <c r="J10" s="202">
        <v>0</v>
      </c>
      <c r="K10" s="203">
        <v>0</v>
      </c>
      <c r="L10" s="204">
        <f t="shared" si="0"/>
        <v>2</v>
      </c>
      <c r="M10" s="205">
        <f t="shared" si="1"/>
        <v>2</v>
      </c>
      <c r="N10" s="205">
        <f t="shared" si="2"/>
        <v>594000</v>
      </c>
      <c r="O10" s="206">
        <f t="shared" si="3"/>
        <v>297000</v>
      </c>
    </row>
    <row r="11" spans="1:15" s="6" customFormat="1" ht="16.5" customHeight="1">
      <c r="A11" s="199" t="s">
        <v>70</v>
      </c>
      <c r="B11" s="200">
        <v>0</v>
      </c>
      <c r="C11" s="201">
        <v>0</v>
      </c>
      <c r="D11" s="201">
        <v>0</v>
      </c>
      <c r="E11" s="202">
        <v>17</v>
      </c>
      <c r="F11" s="202">
        <v>11</v>
      </c>
      <c r="G11" s="202">
        <v>653859</v>
      </c>
      <c r="H11" s="202">
        <v>1</v>
      </c>
      <c r="I11" s="202">
        <v>1</v>
      </c>
      <c r="J11" s="202">
        <v>0</v>
      </c>
      <c r="K11" s="203">
        <v>213500</v>
      </c>
      <c r="L11" s="204">
        <f t="shared" si="0"/>
        <v>18</v>
      </c>
      <c r="M11" s="205">
        <f t="shared" si="1"/>
        <v>12</v>
      </c>
      <c r="N11" s="205">
        <f t="shared" si="2"/>
        <v>867359</v>
      </c>
      <c r="O11" s="206">
        <f t="shared" si="3"/>
        <v>72279.91666666667</v>
      </c>
    </row>
    <row r="12" spans="1:15" s="6" customFormat="1" ht="16.5" customHeight="1">
      <c r="A12" s="199" t="s">
        <v>57</v>
      </c>
      <c r="B12" s="200">
        <v>0</v>
      </c>
      <c r="C12" s="201">
        <v>0</v>
      </c>
      <c r="D12" s="201">
        <v>0</v>
      </c>
      <c r="E12" s="202">
        <v>0</v>
      </c>
      <c r="F12" s="202">
        <v>0</v>
      </c>
      <c r="G12" s="202">
        <v>0</v>
      </c>
      <c r="H12" s="202">
        <v>0</v>
      </c>
      <c r="I12" s="202">
        <v>0</v>
      </c>
      <c r="J12" s="202">
        <v>0</v>
      </c>
      <c r="K12" s="203">
        <v>0</v>
      </c>
      <c r="L12" s="204">
        <f t="shared" si="0"/>
        <v>0</v>
      </c>
      <c r="M12" s="205">
        <f t="shared" si="1"/>
        <v>0</v>
      </c>
      <c r="N12" s="205">
        <f t="shared" si="2"/>
        <v>0</v>
      </c>
      <c r="O12" s="206"/>
    </row>
    <row r="13" spans="1:15" s="6" customFormat="1" ht="16.5" customHeight="1">
      <c r="A13" s="199" t="s">
        <v>71</v>
      </c>
      <c r="B13" s="200">
        <v>0</v>
      </c>
      <c r="C13" s="201">
        <v>0</v>
      </c>
      <c r="D13" s="201">
        <v>0</v>
      </c>
      <c r="E13" s="202">
        <v>57</v>
      </c>
      <c r="F13" s="202">
        <v>33</v>
      </c>
      <c r="G13" s="202">
        <v>3881059</v>
      </c>
      <c r="H13" s="202">
        <v>0</v>
      </c>
      <c r="I13" s="202">
        <v>0</v>
      </c>
      <c r="J13" s="202">
        <v>0</v>
      </c>
      <c r="K13" s="203">
        <v>0</v>
      </c>
      <c r="L13" s="204">
        <f t="shared" si="0"/>
        <v>57</v>
      </c>
      <c r="M13" s="205">
        <f t="shared" si="1"/>
        <v>33</v>
      </c>
      <c r="N13" s="205">
        <f t="shared" si="2"/>
        <v>3881059</v>
      </c>
      <c r="O13" s="206">
        <f t="shared" si="3"/>
        <v>117607.84848484848</v>
      </c>
    </row>
    <row r="14" spans="1:15" s="6" customFormat="1" ht="16.5" customHeight="1">
      <c r="A14" s="199" t="s">
        <v>72</v>
      </c>
      <c r="B14" s="200">
        <v>0</v>
      </c>
      <c r="C14" s="201">
        <v>0</v>
      </c>
      <c r="D14" s="201">
        <v>0</v>
      </c>
      <c r="E14" s="202">
        <v>4</v>
      </c>
      <c r="F14" s="202">
        <v>4</v>
      </c>
      <c r="G14" s="202">
        <v>2548786</v>
      </c>
      <c r="H14" s="202">
        <v>0</v>
      </c>
      <c r="I14" s="202">
        <v>0</v>
      </c>
      <c r="J14" s="202">
        <v>0</v>
      </c>
      <c r="K14" s="203">
        <v>0</v>
      </c>
      <c r="L14" s="204">
        <f t="shared" si="0"/>
        <v>4</v>
      </c>
      <c r="M14" s="205">
        <f t="shared" si="1"/>
        <v>4</v>
      </c>
      <c r="N14" s="205">
        <f t="shared" si="2"/>
        <v>2548786</v>
      </c>
      <c r="O14" s="206">
        <f t="shared" si="3"/>
        <v>637196.5</v>
      </c>
    </row>
    <row r="15" spans="1:15" s="6" customFormat="1" ht="16.5" customHeight="1">
      <c r="A15" s="199" t="s">
        <v>73</v>
      </c>
      <c r="B15" s="200">
        <v>0</v>
      </c>
      <c r="C15" s="201">
        <v>0</v>
      </c>
      <c r="D15" s="201">
        <v>0</v>
      </c>
      <c r="E15" s="202">
        <v>0</v>
      </c>
      <c r="F15" s="202">
        <v>0</v>
      </c>
      <c r="G15" s="202">
        <v>0</v>
      </c>
      <c r="H15" s="202">
        <v>0</v>
      </c>
      <c r="I15" s="202">
        <v>0</v>
      </c>
      <c r="J15" s="202">
        <v>0</v>
      </c>
      <c r="K15" s="203">
        <v>0</v>
      </c>
      <c r="L15" s="204">
        <f t="shared" si="0"/>
        <v>0</v>
      </c>
      <c r="M15" s="205">
        <f t="shared" si="1"/>
        <v>0</v>
      </c>
      <c r="N15" s="205">
        <f t="shared" si="2"/>
        <v>0</v>
      </c>
      <c r="O15" s="206"/>
    </row>
    <row r="16" spans="1:15" s="6" customFormat="1" ht="16.5" customHeight="1">
      <c r="A16" s="199" t="s">
        <v>74</v>
      </c>
      <c r="B16" s="200">
        <v>1</v>
      </c>
      <c r="C16" s="201">
        <v>0</v>
      </c>
      <c r="D16" s="201">
        <v>0</v>
      </c>
      <c r="E16" s="202">
        <v>0</v>
      </c>
      <c r="F16" s="202">
        <v>0</v>
      </c>
      <c r="G16" s="202">
        <v>0</v>
      </c>
      <c r="H16" s="202">
        <v>2</v>
      </c>
      <c r="I16" s="202">
        <v>1</v>
      </c>
      <c r="J16" s="202">
        <v>0</v>
      </c>
      <c r="K16" s="203">
        <v>406030</v>
      </c>
      <c r="L16" s="204">
        <f t="shared" si="0"/>
        <v>3</v>
      </c>
      <c r="M16" s="205">
        <f t="shared" si="1"/>
        <v>1</v>
      </c>
      <c r="N16" s="205">
        <f t="shared" si="2"/>
        <v>406030</v>
      </c>
      <c r="O16" s="206">
        <f t="shared" si="3"/>
        <v>406030</v>
      </c>
    </row>
    <row r="17" spans="1:15" s="6" customFormat="1" ht="16.5" customHeight="1">
      <c r="A17" s="199" t="s">
        <v>75</v>
      </c>
      <c r="B17" s="200">
        <v>47</v>
      </c>
      <c r="C17" s="201">
        <v>0</v>
      </c>
      <c r="D17" s="201">
        <v>0</v>
      </c>
      <c r="E17" s="202">
        <v>42</v>
      </c>
      <c r="F17" s="202">
        <v>32</v>
      </c>
      <c r="G17" s="202">
        <v>2974293</v>
      </c>
      <c r="H17" s="202">
        <v>96</v>
      </c>
      <c r="I17" s="202">
        <v>2</v>
      </c>
      <c r="J17" s="202">
        <v>12</v>
      </c>
      <c r="K17" s="203">
        <v>448732</v>
      </c>
      <c r="L17" s="204">
        <f t="shared" si="0"/>
        <v>185</v>
      </c>
      <c r="M17" s="205">
        <f t="shared" si="1"/>
        <v>34</v>
      </c>
      <c r="N17" s="205">
        <f t="shared" si="2"/>
        <v>3423025</v>
      </c>
      <c r="O17" s="206">
        <f t="shared" si="3"/>
        <v>100677.20588235294</v>
      </c>
    </row>
    <row r="18" spans="1:15" s="6" customFormat="1" ht="16.5" customHeight="1">
      <c r="A18" s="207" t="s">
        <v>76</v>
      </c>
      <c r="B18" s="208"/>
      <c r="C18" s="209"/>
      <c r="D18" s="209"/>
      <c r="E18" s="210"/>
      <c r="F18" s="210"/>
      <c r="G18" s="210"/>
      <c r="H18" s="210"/>
      <c r="I18" s="210"/>
      <c r="J18" s="210"/>
      <c r="K18" s="211">
        <v>0</v>
      </c>
      <c r="L18" s="212">
        <f t="shared" si="0"/>
        <v>0</v>
      </c>
      <c r="M18" s="213">
        <f t="shared" si="1"/>
        <v>0</v>
      </c>
      <c r="N18" s="213">
        <f t="shared" si="2"/>
        <v>0</v>
      </c>
      <c r="O18" s="206"/>
    </row>
    <row r="19" spans="1:15" s="6" customFormat="1" ht="16.5" customHeight="1">
      <c r="A19" s="199" t="s">
        <v>217</v>
      </c>
      <c r="B19" s="200">
        <v>20</v>
      </c>
      <c r="C19" s="201">
        <v>0</v>
      </c>
      <c r="D19" s="201">
        <v>0</v>
      </c>
      <c r="E19" s="202">
        <v>19</v>
      </c>
      <c r="F19" s="202">
        <v>4</v>
      </c>
      <c r="G19" s="202">
        <v>1847775</v>
      </c>
      <c r="H19" s="202">
        <v>17</v>
      </c>
      <c r="I19" s="202">
        <v>1</v>
      </c>
      <c r="J19" s="202">
        <v>2</v>
      </c>
      <c r="K19" s="203">
        <v>99776</v>
      </c>
      <c r="L19" s="204">
        <f t="shared" si="0"/>
        <v>56</v>
      </c>
      <c r="M19" s="205">
        <f t="shared" si="1"/>
        <v>5</v>
      </c>
      <c r="N19" s="205">
        <f t="shared" si="2"/>
        <v>1947551</v>
      </c>
      <c r="O19" s="206">
        <f t="shared" si="3"/>
        <v>389510.2</v>
      </c>
    </row>
    <row r="20" spans="1:15" s="6" customFormat="1" ht="16.5" customHeight="1">
      <c r="A20" s="199" t="s">
        <v>78</v>
      </c>
      <c r="B20" s="200">
        <v>3</v>
      </c>
      <c r="C20" s="201">
        <v>0</v>
      </c>
      <c r="D20" s="201">
        <v>0</v>
      </c>
      <c r="E20" s="202">
        <v>6</v>
      </c>
      <c r="F20" s="202">
        <v>1</v>
      </c>
      <c r="G20" s="202">
        <v>153764</v>
      </c>
      <c r="H20" s="202">
        <v>4</v>
      </c>
      <c r="I20" s="202">
        <v>0</v>
      </c>
      <c r="J20" s="202">
        <v>0</v>
      </c>
      <c r="K20" s="203">
        <v>0</v>
      </c>
      <c r="L20" s="204">
        <f t="shared" si="0"/>
        <v>13</v>
      </c>
      <c r="M20" s="205">
        <f t="shared" si="1"/>
        <v>1</v>
      </c>
      <c r="N20" s="205">
        <f t="shared" si="2"/>
        <v>153764</v>
      </c>
      <c r="O20" s="206">
        <f t="shared" si="3"/>
        <v>153764</v>
      </c>
    </row>
    <row r="21" spans="1:15" s="6" customFormat="1" ht="16.5" customHeight="1">
      <c r="A21" s="207" t="s">
        <v>79</v>
      </c>
      <c r="B21" s="208"/>
      <c r="C21" s="209"/>
      <c r="D21" s="209"/>
      <c r="E21" s="210"/>
      <c r="F21" s="210"/>
      <c r="G21" s="210"/>
      <c r="H21" s="210"/>
      <c r="I21" s="210"/>
      <c r="J21" s="210"/>
      <c r="K21" s="211">
        <v>0</v>
      </c>
      <c r="L21" s="212">
        <f t="shared" si="0"/>
        <v>0</v>
      </c>
      <c r="M21" s="213">
        <f t="shared" si="1"/>
        <v>0</v>
      </c>
      <c r="N21" s="213">
        <f t="shared" si="2"/>
        <v>0</v>
      </c>
      <c r="O21" s="206"/>
    </row>
    <row r="22" spans="1:15" s="6" customFormat="1" ht="16.5" customHeight="1">
      <c r="A22" s="199" t="s">
        <v>80</v>
      </c>
      <c r="B22" s="200">
        <v>0</v>
      </c>
      <c r="C22" s="201">
        <v>0</v>
      </c>
      <c r="D22" s="201">
        <v>0</v>
      </c>
      <c r="E22" s="202">
        <v>0</v>
      </c>
      <c r="F22" s="202">
        <v>0</v>
      </c>
      <c r="G22" s="202">
        <v>0</v>
      </c>
      <c r="H22" s="202">
        <v>0</v>
      </c>
      <c r="I22" s="202">
        <v>0</v>
      </c>
      <c r="J22" s="202">
        <v>0</v>
      </c>
      <c r="K22" s="203">
        <v>0</v>
      </c>
      <c r="L22" s="204">
        <f t="shared" si="0"/>
        <v>0</v>
      </c>
      <c r="M22" s="205">
        <f t="shared" si="1"/>
        <v>0</v>
      </c>
      <c r="N22" s="205">
        <f t="shared" si="2"/>
        <v>0</v>
      </c>
      <c r="O22" s="206"/>
    </row>
    <row r="23" spans="1:15" s="6" customFormat="1" ht="16.5" customHeight="1">
      <c r="A23" s="199" t="s">
        <v>81</v>
      </c>
      <c r="B23" s="200">
        <v>0</v>
      </c>
      <c r="C23" s="201">
        <v>0</v>
      </c>
      <c r="D23" s="201">
        <v>0</v>
      </c>
      <c r="E23" s="202">
        <v>1</v>
      </c>
      <c r="F23" s="202">
        <v>1</v>
      </c>
      <c r="G23" s="202">
        <v>423726</v>
      </c>
      <c r="H23" s="202">
        <v>0</v>
      </c>
      <c r="I23" s="202">
        <v>0</v>
      </c>
      <c r="J23" s="202">
        <v>0</v>
      </c>
      <c r="K23" s="203">
        <v>0</v>
      </c>
      <c r="L23" s="204">
        <f t="shared" si="0"/>
        <v>1</v>
      </c>
      <c r="M23" s="205">
        <f t="shared" si="1"/>
        <v>1</v>
      </c>
      <c r="N23" s="205">
        <f aca="true" t="shared" si="4" ref="N23:N41">D23+G23+K23</f>
        <v>423726</v>
      </c>
      <c r="O23" s="206">
        <f t="shared" si="3"/>
        <v>423726</v>
      </c>
    </row>
    <row r="24" spans="1:15" s="6" customFormat="1" ht="16.5" customHeight="1">
      <c r="A24" s="199" t="s">
        <v>82</v>
      </c>
      <c r="B24" s="200">
        <v>6</v>
      </c>
      <c r="C24" s="201">
        <v>1</v>
      </c>
      <c r="D24" s="201">
        <v>726260</v>
      </c>
      <c r="E24" s="202">
        <v>17</v>
      </c>
      <c r="F24" s="202">
        <v>17</v>
      </c>
      <c r="G24" s="202">
        <v>3464248</v>
      </c>
      <c r="H24" s="202">
        <v>0</v>
      </c>
      <c r="I24" s="202">
        <v>0</v>
      </c>
      <c r="J24" s="202">
        <v>0</v>
      </c>
      <c r="K24" s="203">
        <v>0</v>
      </c>
      <c r="L24" s="204">
        <f t="shared" si="0"/>
        <v>23</v>
      </c>
      <c r="M24" s="205">
        <f t="shared" si="1"/>
        <v>18</v>
      </c>
      <c r="N24" s="205">
        <f t="shared" si="4"/>
        <v>4190508</v>
      </c>
      <c r="O24" s="206">
        <f t="shared" si="3"/>
        <v>232806</v>
      </c>
    </row>
    <row r="25" spans="1:15" s="6" customFormat="1" ht="16.5" customHeight="1">
      <c r="A25" s="199" t="s">
        <v>83</v>
      </c>
      <c r="B25" s="200">
        <v>0</v>
      </c>
      <c r="C25" s="201">
        <v>0</v>
      </c>
      <c r="D25" s="201">
        <v>0</v>
      </c>
      <c r="E25" s="202">
        <v>0</v>
      </c>
      <c r="F25" s="202">
        <v>0</v>
      </c>
      <c r="G25" s="202">
        <v>0</v>
      </c>
      <c r="H25" s="202">
        <v>0</v>
      </c>
      <c r="I25" s="202">
        <v>0</v>
      </c>
      <c r="J25" s="202">
        <v>0</v>
      </c>
      <c r="K25" s="203">
        <v>0</v>
      </c>
      <c r="L25" s="204">
        <f t="shared" si="0"/>
        <v>0</v>
      </c>
      <c r="M25" s="205">
        <f t="shared" si="1"/>
        <v>0</v>
      </c>
      <c r="N25" s="205">
        <f t="shared" si="4"/>
        <v>0</v>
      </c>
      <c r="O25" s="206"/>
    </row>
    <row r="26" spans="1:15" s="6" customFormat="1" ht="16.5" customHeight="1">
      <c r="A26" s="199" t="s">
        <v>84</v>
      </c>
      <c r="B26" s="200">
        <v>12</v>
      </c>
      <c r="C26" s="201">
        <v>0</v>
      </c>
      <c r="D26" s="201">
        <v>0</v>
      </c>
      <c r="E26" s="202">
        <v>283</v>
      </c>
      <c r="F26" s="202">
        <v>218</v>
      </c>
      <c r="G26" s="202">
        <v>8654625</v>
      </c>
      <c r="H26" s="202">
        <v>160</v>
      </c>
      <c r="I26" s="202">
        <v>31</v>
      </c>
      <c r="J26" s="202" t="s">
        <v>140</v>
      </c>
      <c r="K26" s="203">
        <v>1131767</v>
      </c>
      <c r="L26" s="204">
        <f t="shared" si="0"/>
        <v>455</v>
      </c>
      <c r="M26" s="205">
        <f t="shared" si="1"/>
        <v>249</v>
      </c>
      <c r="N26" s="205">
        <f t="shared" si="4"/>
        <v>9786392</v>
      </c>
      <c r="O26" s="206">
        <f t="shared" si="3"/>
        <v>39302.77911646586</v>
      </c>
    </row>
    <row r="27" spans="1:15" s="6" customFormat="1" ht="16.5" customHeight="1">
      <c r="A27" s="199" t="s">
        <v>85</v>
      </c>
      <c r="B27" s="200">
        <v>10</v>
      </c>
      <c r="C27" s="201">
        <v>0</v>
      </c>
      <c r="D27" s="201">
        <v>0</v>
      </c>
      <c r="E27" s="202">
        <v>75</v>
      </c>
      <c r="F27" s="202">
        <v>72</v>
      </c>
      <c r="G27" s="202">
        <v>3514382</v>
      </c>
      <c r="H27" s="202">
        <v>2</v>
      </c>
      <c r="I27" s="202">
        <v>2</v>
      </c>
      <c r="J27" s="202">
        <v>0</v>
      </c>
      <c r="K27" s="203">
        <v>12980</v>
      </c>
      <c r="L27" s="204">
        <f t="shared" si="0"/>
        <v>87</v>
      </c>
      <c r="M27" s="205">
        <f t="shared" si="1"/>
        <v>74</v>
      </c>
      <c r="N27" s="205">
        <f t="shared" si="4"/>
        <v>3527362</v>
      </c>
      <c r="O27" s="206">
        <f t="shared" si="3"/>
        <v>47667.05405405405</v>
      </c>
    </row>
    <row r="28" spans="1:15" s="6" customFormat="1" ht="16.5" customHeight="1">
      <c r="A28" s="199" t="s">
        <v>106</v>
      </c>
      <c r="B28" s="200">
        <v>1</v>
      </c>
      <c r="C28" s="201">
        <v>0</v>
      </c>
      <c r="D28" s="201">
        <v>0</v>
      </c>
      <c r="E28" s="202">
        <v>17</v>
      </c>
      <c r="F28" s="202">
        <v>6</v>
      </c>
      <c r="G28" s="202">
        <v>544768</v>
      </c>
      <c r="H28" s="202">
        <v>0</v>
      </c>
      <c r="I28" s="202">
        <v>0</v>
      </c>
      <c r="J28" s="202">
        <v>0</v>
      </c>
      <c r="K28" s="203">
        <v>0</v>
      </c>
      <c r="L28" s="204">
        <f t="shared" si="0"/>
        <v>18</v>
      </c>
      <c r="M28" s="205">
        <f t="shared" si="1"/>
        <v>6</v>
      </c>
      <c r="N28" s="205">
        <f t="shared" si="4"/>
        <v>544768</v>
      </c>
      <c r="O28" s="206">
        <f t="shared" si="3"/>
        <v>90794.66666666667</v>
      </c>
    </row>
    <row r="29" spans="1:15" s="6" customFormat="1" ht="16.5" customHeight="1">
      <c r="A29" s="199" t="s">
        <v>86</v>
      </c>
      <c r="B29" s="200">
        <v>3</v>
      </c>
      <c r="C29" s="201">
        <v>0</v>
      </c>
      <c r="D29" s="201">
        <v>0</v>
      </c>
      <c r="E29" s="202">
        <v>0</v>
      </c>
      <c r="F29" s="202">
        <v>0</v>
      </c>
      <c r="G29" s="202">
        <v>0</v>
      </c>
      <c r="H29" s="202">
        <v>0</v>
      </c>
      <c r="I29" s="202">
        <v>0</v>
      </c>
      <c r="J29" s="202">
        <v>0</v>
      </c>
      <c r="K29" s="203">
        <v>0</v>
      </c>
      <c r="L29" s="204">
        <f t="shared" si="0"/>
        <v>3</v>
      </c>
      <c r="M29" s="205">
        <f t="shared" si="1"/>
        <v>0</v>
      </c>
      <c r="N29" s="205">
        <f t="shared" si="4"/>
        <v>0</v>
      </c>
      <c r="O29" s="206"/>
    </row>
    <row r="30" spans="1:15" s="6" customFormat="1" ht="16.5" customHeight="1">
      <c r="A30" s="199" t="s">
        <v>87</v>
      </c>
      <c r="B30" s="200">
        <v>0</v>
      </c>
      <c r="C30" s="201">
        <v>0</v>
      </c>
      <c r="D30" s="201">
        <v>0</v>
      </c>
      <c r="E30" s="202">
        <v>0</v>
      </c>
      <c r="F30" s="202">
        <v>0</v>
      </c>
      <c r="G30" s="202">
        <v>0</v>
      </c>
      <c r="H30" s="202">
        <v>0</v>
      </c>
      <c r="I30" s="201">
        <v>0</v>
      </c>
      <c r="J30" s="201">
        <v>0</v>
      </c>
      <c r="K30" s="214">
        <v>0</v>
      </c>
      <c r="L30" s="204">
        <f t="shared" si="0"/>
        <v>0</v>
      </c>
      <c r="M30" s="205">
        <v>1</v>
      </c>
      <c r="N30" s="205">
        <v>193513</v>
      </c>
      <c r="O30" s="206">
        <f t="shared" si="3"/>
        <v>193513</v>
      </c>
    </row>
    <row r="31" spans="1:15" s="6" customFormat="1" ht="16.5" customHeight="1">
      <c r="A31" s="199" t="s">
        <v>58</v>
      </c>
      <c r="B31" s="200">
        <v>0</v>
      </c>
      <c r="C31" s="201">
        <v>0</v>
      </c>
      <c r="D31" s="201">
        <v>0</v>
      </c>
      <c r="E31" s="202">
        <v>0</v>
      </c>
      <c r="F31" s="202">
        <v>0</v>
      </c>
      <c r="G31" s="202">
        <v>0</v>
      </c>
      <c r="H31" s="202">
        <v>0</v>
      </c>
      <c r="I31" s="202">
        <v>0</v>
      </c>
      <c r="J31" s="202">
        <v>0</v>
      </c>
      <c r="K31" s="203">
        <v>0</v>
      </c>
      <c r="L31" s="204">
        <f t="shared" si="0"/>
        <v>0</v>
      </c>
      <c r="M31" s="205">
        <f t="shared" si="1"/>
        <v>0</v>
      </c>
      <c r="N31" s="205">
        <f t="shared" si="4"/>
        <v>0</v>
      </c>
      <c r="O31" s="206"/>
    </row>
    <row r="32" spans="1:15" s="6" customFormat="1" ht="16.5" customHeight="1">
      <c r="A32" s="199" t="s">
        <v>59</v>
      </c>
      <c r="B32" s="200">
        <v>1</v>
      </c>
      <c r="C32" s="201">
        <v>0</v>
      </c>
      <c r="D32" s="201">
        <v>0</v>
      </c>
      <c r="E32" s="202">
        <v>0</v>
      </c>
      <c r="F32" s="202">
        <v>0</v>
      </c>
      <c r="G32" s="202">
        <v>0</v>
      </c>
      <c r="H32" s="202">
        <v>0</v>
      </c>
      <c r="I32" s="202">
        <v>0</v>
      </c>
      <c r="J32" s="202">
        <v>0</v>
      </c>
      <c r="K32" s="203">
        <v>0</v>
      </c>
      <c r="L32" s="204">
        <f t="shared" si="0"/>
        <v>1</v>
      </c>
      <c r="M32" s="205">
        <f t="shared" si="1"/>
        <v>0</v>
      </c>
      <c r="N32" s="205">
        <f t="shared" si="4"/>
        <v>0</v>
      </c>
      <c r="O32" s="206"/>
    </row>
    <row r="33" spans="1:15" s="6" customFormat="1" ht="16.5" customHeight="1">
      <c r="A33" s="199" t="s">
        <v>60</v>
      </c>
      <c r="B33" s="200">
        <v>0</v>
      </c>
      <c r="C33" s="201">
        <v>0</v>
      </c>
      <c r="D33" s="201">
        <v>0</v>
      </c>
      <c r="E33" s="202">
        <v>0</v>
      </c>
      <c r="F33" s="202">
        <v>0</v>
      </c>
      <c r="G33" s="202">
        <v>0</v>
      </c>
      <c r="H33" s="202">
        <v>0</v>
      </c>
      <c r="I33" s="202">
        <v>0</v>
      </c>
      <c r="J33" s="202">
        <v>0</v>
      </c>
      <c r="K33" s="203">
        <v>0</v>
      </c>
      <c r="L33" s="204">
        <f t="shared" si="0"/>
        <v>0</v>
      </c>
      <c r="M33" s="205">
        <f t="shared" si="1"/>
        <v>0</v>
      </c>
      <c r="N33" s="205">
        <f t="shared" si="4"/>
        <v>0</v>
      </c>
      <c r="O33" s="206"/>
    </row>
    <row r="34" spans="1:15" s="6" customFormat="1" ht="16.5" customHeight="1">
      <c r="A34" s="199" t="s">
        <v>88</v>
      </c>
      <c r="B34" s="200">
        <v>20</v>
      </c>
      <c r="C34" s="201">
        <v>0</v>
      </c>
      <c r="D34" s="201">
        <v>0</v>
      </c>
      <c r="E34" s="202">
        <v>28</v>
      </c>
      <c r="F34" s="202">
        <v>15</v>
      </c>
      <c r="G34" s="202">
        <v>1243366</v>
      </c>
      <c r="H34" s="202">
        <v>12</v>
      </c>
      <c r="I34" s="202">
        <v>2</v>
      </c>
      <c r="J34" s="202">
        <v>0</v>
      </c>
      <c r="K34" s="203">
        <v>396139</v>
      </c>
      <c r="L34" s="204">
        <f t="shared" si="0"/>
        <v>60</v>
      </c>
      <c r="M34" s="205">
        <f t="shared" si="1"/>
        <v>17</v>
      </c>
      <c r="N34" s="205">
        <f t="shared" si="4"/>
        <v>1639505</v>
      </c>
      <c r="O34" s="206">
        <f t="shared" si="3"/>
        <v>96441.4705882353</v>
      </c>
    </row>
    <row r="35" spans="1:15" s="6" customFormat="1" ht="16.5" customHeight="1">
      <c r="A35" s="199" t="s">
        <v>55</v>
      </c>
      <c r="B35" s="200">
        <v>0</v>
      </c>
      <c r="C35" s="201">
        <v>0</v>
      </c>
      <c r="D35" s="201">
        <v>0</v>
      </c>
      <c r="E35" s="202">
        <v>66</v>
      </c>
      <c r="F35" s="202">
        <v>38</v>
      </c>
      <c r="G35" s="202">
        <v>2214761</v>
      </c>
      <c r="H35" s="202">
        <v>10</v>
      </c>
      <c r="I35" s="202">
        <v>1</v>
      </c>
      <c r="J35" s="202">
        <v>1</v>
      </c>
      <c r="K35" s="203">
        <v>166134</v>
      </c>
      <c r="L35" s="204">
        <f t="shared" si="0"/>
        <v>76</v>
      </c>
      <c r="M35" s="205">
        <f t="shared" si="1"/>
        <v>39</v>
      </c>
      <c r="N35" s="205">
        <f t="shared" si="4"/>
        <v>2380895</v>
      </c>
      <c r="O35" s="206">
        <f t="shared" si="3"/>
        <v>61048.58974358974</v>
      </c>
    </row>
    <row r="36" spans="1:15" s="6" customFormat="1" ht="16.5" customHeight="1">
      <c r="A36" s="199" t="s">
        <v>89</v>
      </c>
      <c r="B36" s="200">
        <v>7</v>
      </c>
      <c r="C36" s="201">
        <v>1</v>
      </c>
      <c r="D36" s="201">
        <v>705037</v>
      </c>
      <c r="E36" s="202">
        <v>21</v>
      </c>
      <c r="F36" s="202">
        <v>15</v>
      </c>
      <c r="G36" s="202">
        <v>12778971</v>
      </c>
      <c r="H36" s="202">
        <v>4</v>
      </c>
      <c r="I36" s="202">
        <v>0</v>
      </c>
      <c r="J36" s="202">
        <v>0</v>
      </c>
      <c r="K36" s="203">
        <v>0</v>
      </c>
      <c r="L36" s="204">
        <f t="shared" si="0"/>
        <v>32</v>
      </c>
      <c r="M36" s="205">
        <f t="shared" si="1"/>
        <v>16</v>
      </c>
      <c r="N36" s="205">
        <f t="shared" si="4"/>
        <v>13484008</v>
      </c>
      <c r="O36" s="206">
        <f t="shared" si="3"/>
        <v>842750.5</v>
      </c>
    </row>
    <row r="37" spans="1:15" s="6" customFormat="1" ht="16.5" customHeight="1">
      <c r="A37" s="199" t="s">
        <v>61</v>
      </c>
      <c r="B37" s="200">
        <v>0</v>
      </c>
      <c r="C37" s="201">
        <v>0</v>
      </c>
      <c r="D37" s="201">
        <v>0</v>
      </c>
      <c r="E37" s="202">
        <v>0</v>
      </c>
      <c r="F37" s="202">
        <v>0</v>
      </c>
      <c r="G37" s="202">
        <v>0</v>
      </c>
      <c r="H37" s="202">
        <v>0</v>
      </c>
      <c r="I37" s="202">
        <v>0</v>
      </c>
      <c r="J37" s="202">
        <v>0</v>
      </c>
      <c r="K37" s="203">
        <v>0</v>
      </c>
      <c r="L37" s="204">
        <f t="shared" si="0"/>
        <v>0</v>
      </c>
      <c r="M37" s="205">
        <f t="shared" si="1"/>
        <v>0</v>
      </c>
      <c r="N37" s="205">
        <f t="shared" si="4"/>
        <v>0</v>
      </c>
      <c r="O37" s="206"/>
    </row>
    <row r="38" spans="1:15" s="6" customFormat="1" ht="16.5" customHeight="1">
      <c r="A38" s="207" t="s">
        <v>90</v>
      </c>
      <c r="B38" s="208"/>
      <c r="C38" s="209"/>
      <c r="D38" s="209"/>
      <c r="E38" s="210"/>
      <c r="F38" s="210"/>
      <c r="G38" s="210"/>
      <c r="H38" s="210"/>
      <c r="I38" s="210"/>
      <c r="J38" s="210"/>
      <c r="K38" s="211"/>
      <c r="L38" s="212">
        <f t="shared" si="0"/>
        <v>0</v>
      </c>
      <c r="M38" s="213">
        <f t="shared" si="1"/>
        <v>0</v>
      </c>
      <c r="N38" s="213">
        <f t="shared" si="4"/>
        <v>0</v>
      </c>
      <c r="O38" s="206"/>
    </row>
    <row r="39" spans="1:15" s="6" customFormat="1" ht="16.5" customHeight="1">
      <c r="A39" s="199" t="s">
        <v>91</v>
      </c>
      <c r="B39" s="200">
        <v>0</v>
      </c>
      <c r="C39" s="201">
        <v>0</v>
      </c>
      <c r="D39" s="201">
        <v>0</v>
      </c>
      <c r="E39" s="202">
        <v>1</v>
      </c>
      <c r="F39" s="202">
        <v>1</v>
      </c>
      <c r="G39" s="202">
        <v>87149</v>
      </c>
      <c r="H39" s="202">
        <v>0</v>
      </c>
      <c r="I39" s="202">
        <v>0</v>
      </c>
      <c r="J39" s="202">
        <v>0</v>
      </c>
      <c r="K39" s="203">
        <v>0</v>
      </c>
      <c r="L39" s="204">
        <f t="shared" si="0"/>
        <v>1</v>
      </c>
      <c r="M39" s="205">
        <f t="shared" si="1"/>
        <v>1</v>
      </c>
      <c r="N39" s="205">
        <f t="shared" si="4"/>
        <v>87149</v>
      </c>
      <c r="O39" s="206">
        <f t="shared" si="3"/>
        <v>87149</v>
      </c>
    </row>
    <row r="40" spans="1:15" s="6" customFormat="1" ht="16.5" customHeight="1">
      <c r="A40" s="199" t="s">
        <v>92</v>
      </c>
      <c r="B40" s="200">
        <v>0</v>
      </c>
      <c r="C40" s="201">
        <v>0</v>
      </c>
      <c r="D40" s="201">
        <v>0</v>
      </c>
      <c r="E40" s="202">
        <v>3</v>
      </c>
      <c r="F40" s="202">
        <v>2</v>
      </c>
      <c r="G40" s="202">
        <v>231513</v>
      </c>
      <c r="H40" s="202">
        <v>0</v>
      </c>
      <c r="I40" s="202">
        <v>0</v>
      </c>
      <c r="J40" s="202">
        <v>0</v>
      </c>
      <c r="K40" s="203">
        <v>0</v>
      </c>
      <c r="L40" s="204">
        <f t="shared" si="0"/>
        <v>3</v>
      </c>
      <c r="M40" s="205">
        <f t="shared" si="1"/>
        <v>2</v>
      </c>
      <c r="N40" s="205">
        <f t="shared" si="4"/>
        <v>231513</v>
      </c>
      <c r="O40" s="206">
        <f t="shared" si="3"/>
        <v>115756.5</v>
      </c>
    </row>
    <row r="41" spans="1:15" s="6" customFormat="1" ht="16.5" customHeight="1">
      <c r="A41" s="199" t="s">
        <v>93</v>
      </c>
      <c r="B41" s="200">
        <v>2</v>
      </c>
      <c r="C41" s="201">
        <v>0</v>
      </c>
      <c r="D41" s="201">
        <v>0</v>
      </c>
      <c r="E41" s="202">
        <v>0</v>
      </c>
      <c r="F41" s="202">
        <v>0</v>
      </c>
      <c r="G41" s="202">
        <v>0</v>
      </c>
      <c r="H41" s="202">
        <v>0</v>
      </c>
      <c r="I41" s="202">
        <v>0</v>
      </c>
      <c r="J41" s="202">
        <v>0</v>
      </c>
      <c r="K41" s="203">
        <v>0</v>
      </c>
      <c r="L41" s="204">
        <f t="shared" si="0"/>
        <v>2</v>
      </c>
      <c r="M41" s="205">
        <f t="shared" si="1"/>
        <v>0</v>
      </c>
      <c r="N41" s="205">
        <f t="shared" si="4"/>
        <v>0</v>
      </c>
      <c r="O41" s="206"/>
    </row>
    <row r="42" spans="1:15" s="6" customFormat="1" ht="16.5" customHeight="1">
      <c r="A42" s="199" t="s">
        <v>94</v>
      </c>
      <c r="B42" s="200">
        <v>4</v>
      </c>
      <c r="C42" s="201">
        <v>0</v>
      </c>
      <c r="D42" s="201">
        <v>0</v>
      </c>
      <c r="E42" s="202">
        <v>7</v>
      </c>
      <c r="F42" s="202">
        <v>4</v>
      </c>
      <c r="G42" s="202">
        <v>379782</v>
      </c>
      <c r="H42" s="202">
        <v>0</v>
      </c>
      <c r="I42" s="202">
        <v>0</v>
      </c>
      <c r="J42" s="202">
        <v>0</v>
      </c>
      <c r="K42" s="203">
        <v>0</v>
      </c>
      <c r="L42" s="204">
        <f t="shared" si="0"/>
        <v>11</v>
      </c>
      <c r="M42" s="205">
        <f t="shared" si="1"/>
        <v>4</v>
      </c>
      <c r="N42" s="205">
        <f aca="true" t="shared" si="5" ref="N42:N47">D42+G42+K42</f>
        <v>379782</v>
      </c>
      <c r="O42" s="206">
        <f t="shared" si="3"/>
        <v>94945.5</v>
      </c>
    </row>
    <row r="43" spans="1:15" s="6" customFormat="1" ht="16.5" customHeight="1">
      <c r="A43" s="199" t="s">
        <v>62</v>
      </c>
      <c r="B43" s="200">
        <v>0</v>
      </c>
      <c r="C43" s="201">
        <v>0</v>
      </c>
      <c r="D43" s="201">
        <v>0</v>
      </c>
      <c r="E43" s="202">
        <v>0</v>
      </c>
      <c r="F43" s="202">
        <v>0</v>
      </c>
      <c r="G43" s="202">
        <v>0</v>
      </c>
      <c r="H43" s="202">
        <v>0</v>
      </c>
      <c r="I43" s="202">
        <v>0</v>
      </c>
      <c r="J43" s="202">
        <v>0</v>
      </c>
      <c r="K43" s="203">
        <v>0</v>
      </c>
      <c r="L43" s="204">
        <f t="shared" si="0"/>
        <v>0</v>
      </c>
      <c r="M43" s="205">
        <f t="shared" si="1"/>
        <v>0</v>
      </c>
      <c r="N43" s="205">
        <f t="shared" si="5"/>
        <v>0</v>
      </c>
      <c r="O43" s="206"/>
    </row>
    <row r="44" spans="1:15" s="6" customFormat="1" ht="16.5" customHeight="1">
      <c r="A44" s="199" t="s">
        <v>63</v>
      </c>
      <c r="B44" s="200">
        <v>0</v>
      </c>
      <c r="C44" s="201">
        <v>0</v>
      </c>
      <c r="D44" s="201">
        <v>0</v>
      </c>
      <c r="E44" s="202">
        <v>0</v>
      </c>
      <c r="F44" s="202">
        <v>0</v>
      </c>
      <c r="G44" s="202">
        <v>0</v>
      </c>
      <c r="H44" s="202">
        <v>0</v>
      </c>
      <c r="I44" s="202">
        <v>0</v>
      </c>
      <c r="J44" s="202">
        <v>0</v>
      </c>
      <c r="K44" s="203">
        <v>0</v>
      </c>
      <c r="L44" s="204">
        <f t="shared" si="0"/>
        <v>0</v>
      </c>
      <c r="M44" s="205">
        <f t="shared" si="1"/>
        <v>0</v>
      </c>
      <c r="N44" s="205">
        <f t="shared" si="5"/>
        <v>0</v>
      </c>
      <c r="O44" s="206"/>
    </row>
    <row r="45" spans="1:15" s="6" customFormat="1" ht="16.5" customHeight="1">
      <c r="A45" s="199" t="s">
        <v>95</v>
      </c>
      <c r="B45" s="200">
        <v>1</v>
      </c>
      <c r="C45" s="201">
        <v>0</v>
      </c>
      <c r="D45" s="201">
        <v>0</v>
      </c>
      <c r="E45" s="202">
        <v>0</v>
      </c>
      <c r="F45" s="202">
        <v>0</v>
      </c>
      <c r="G45" s="202">
        <v>0</v>
      </c>
      <c r="H45" s="202">
        <v>8</v>
      </c>
      <c r="I45" s="202">
        <v>0</v>
      </c>
      <c r="J45" s="202">
        <v>0</v>
      </c>
      <c r="K45" s="203">
        <v>0</v>
      </c>
      <c r="L45" s="204">
        <f t="shared" si="0"/>
        <v>9</v>
      </c>
      <c r="M45" s="205">
        <f t="shared" si="1"/>
        <v>0</v>
      </c>
      <c r="N45" s="205">
        <f t="shared" si="5"/>
        <v>0</v>
      </c>
      <c r="O45" s="206"/>
    </row>
    <row r="46" spans="1:15" s="6" customFormat="1" ht="16.5" customHeight="1">
      <c r="A46" s="199" t="s">
        <v>96</v>
      </c>
      <c r="B46" s="200">
        <v>0</v>
      </c>
      <c r="C46" s="201">
        <v>0</v>
      </c>
      <c r="D46" s="201">
        <v>0</v>
      </c>
      <c r="E46" s="202">
        <v>2</v>
      </c>
      <c r="F46" s="202">
        <v>2</v>
      </c>
      <c r="G46" s="202">
        <v>219608</v>
      </c>
      <c r="H46" s="202">
        <v>0</v>
      </c>
      <c r="I46" s="202">
        <v>0</v>
      </c>
      <c r="J46" s="202">
        <v>0</v>
      </c>
      <c r="K46" s="203">
        <v>0</v>
      </c>
      <c r="L46" s="204">
        <f t="shared" si="0"/>
        <v>2</v>
      </c>
      <c r="M46" s="205">
        <f t="shared" si="1"/>
        <v>2</v>
      </c>
      <c r="N46" s="205">
        <f t="shared" si="5"/>
        <v>219608</v>
      </c>
      <c r="O46" s="206">
        <f t="shared" si="3"/>
        <v>109804</v>
      </c>
    </row>
    <row r="47" spans="1:15" s="6" customFormat="1" ht="16.5" customHeight="1" thickBot="1">
      <c r="A47" s="215" t="s">
        <v>64</v>
      </c>
      <c r="B47" s="216"/>
      <c r="C47" s="217"/>
      <c r="D47" s="217"/>
      <c r="E47" s="218"/>
      <c r="F47" s="218"/>
      <c r="G47" s="218"/>
      <c r="H47" s="218"/>
      <c r="I47" s="218"/>
      <c r="J47" s="218"/>
      <c r="K47" s="219"/>
      <c r="L47" s="220">
        <f t="shared" si="0"/>
        <v>0</v>
      </c>
      <c r="M47" s="221">
        <f t="shared" si="1"/>
        <v>0</v>
      </c>
      <c r="N47" s="221">
        <f t="shared" si="5"/>
        <v>0</v>
      </c>
      <c r="O47" s="222"/>
    </row>
    <row r="48" spans="1:15" ht="16.5" customHeight="1" thickBot="1">
      <c r="A48" s="223" t="s">
        <v>207</v>
      </c>
      <c r="B48" s="224">
        <f aca="true" t="shared" si="6" ref="B48:N48">SUM(B5:B47)</f>
        <v>177</v>
      </c>
      <c r="C48" s="225">
        <f t="shared" si="6"/>
        <v>3</v>
      </c>
      <c r="D48" s="225">
        <f t="shared" si="6"/>
        <v>2346751</v>
      </c>
      <c r="E48" s="225">
        <f t="shared" si="6"/>
        <v>781</v>
      </c>
      <c r="F48" s="225">
        <f t="shared" si="6"/>
        <v>485</v>
      </c>
      <c r="G48" s="225">
        <f t="shared" si="6"/>
        <v>47755872</v>
      </c>
      <c r="H48" s="225">
        <f t="shared" si="6"/>
        <v>389</v>
      </c>
      <c r="I48" s="225">
        <f t="shared" si="6"/>
        <v>45</v>
      </c>
      <c r="J48" s="225">
        <f t="shared" si="6"/>
        <v>18</v>
      </c>
      <c r="K48" s="226">
        <f t="shared" si="6"/>
        <v>5020928</v>
      </c>
      <c r="L48" s="227">
        <f t="shared" si="6"/>
        <v>1347</v>
      </c>
      <c r="M48" s="225">
        <f t="shared" si="6"/>
        <v>564</v>
      </c>
      <c r="N48" s="225">
        <f t="shared" si="6"/>
        <v>69000996</v>
      </c>
      <c r="O48" s="228">
        <f t="shared" si="3"/>
        <v>122342.1914893617</v>
      </c>
    </row>
    <row r="49" spans="1:15" ht="18.75" customHeight="1">
      <c r="A49" s="229"/>
      <c r="B49" s="230" t="s">
        <v>250</v>
      </c>
      <c r="C49" s="120"/>
      <c r="D49" s="230"/>
      <c r="E49" s="230"/>
      <c r="F49" s="230"/>
      <c r="G49" s="230"/>
      <c r="H49" s="230"/>
      <c r="I49" s="230"/>
      <c r="J49" s="230"/>
      <c r="K49" s="230"/>
      <c r="L49" s="230" t="s">
        <v>208</v>
      </c>
      <c r="M49" s="120"/>
      <c r="N49" s="120"/>
      <c r="O49" s="120"/>
    </row>
    <row r="50" ht="19.5" customHeight="1"/>
  </sheetData>
  <sheetProtection/>
  <mergeCells count="7">
    <mergeCell ref="B1:O1"/>
    <mergeCell ref="A2:A4"/>
    <mergeCell ref="B3:D3"/>
    <mergeCell ref="E3:G3"/>
    <mergeCell ref="H3:K3"/>
    <mergeCell ref="B2:O2"/>
    <mergeCell ref="L3:O3"/>
  </mergeCells>
  <printOptions/>
  <pageMargins left="0.26" right="0.1968503937007874" top="0.68" bottom="0.3" header="0.43" footer="0.2"/>
  <pageSetup horizontalDpi="600" verticalDpi="600" orientation="portrait" paperSize="9" scale="95"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kozawa</cp:lastModifiedBy>
  <cp:lastPrinted>2010-12-22T04:53:35Z</cp:lastPrinted>
  <dcterms:created xsi:type="dcterms:W3CDTF">1997-06-14T14:31:14Z</dcterms:created>
  <dcterms:modified xsi:type="dcterms:W3CDTF">2010-12-27T11:24:02Z</dcterms:modified>
  <cp:category/>
  <cp:version/>
  <cp:contentType/>
  <cp:contentStatus/>
</cp:coreProperties>
</file>