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842" activeTab="0"/>
  </bookViews>
  <sheets>
    <sheet name="保険証発行状況" sheetId="1" r:id="rId1"/>
    <sheet name="加入所得別世帯数" sheetId="2" r:id="rId2"/>
    <sheet name="留め置き・収納率" sheetId="3" r:id="rId3"/>
    <sheet name="発行条件" sheetId="4" r:id="rId4"/>
    <sheet name="2009繰入金決算見込" sheetId="5" r:id="rId5"/>
    <sheet name="2010繰入金予算" sheetId="6" r:id="rId6"/>
    <sheet name="国保料モデルケース" sheetId="7" r:id="rId7"/>
    <sheet name="賦課" sheetId="8" r:id="rId8"/>
    <sheet name="条例減免" sheetId="9" r:id="rId9"/>
    <sheet name="資格証明書発行こども数" sheetId="10" r:id="rId10"/>
    <sheet name="差し押さえ" sheetId="11" r:id="rId11"/>
    <sheet name="一部負担金減免" sheetId="12" r:id="rId12"/>
  </sheets>
  <definedNames>
    <definedName name="_xlnm.Print_Area" localSheetId="6">'国保料モデルケース'!$A$1:$T$51</definedName>
    <definedName name="_xlnm.Print_Area" localSheetId="8">'条例減免'!$A$1:$O$48</definedName>
    <definedName name="_xlnm.Print_Area" localSheetId="2">'留め置き・収納率'!$A$1:$J$49</definedName>
    <definedName name="_xlnm.Print_Titles" localSheetId="4">'2009繰入金決算見込'!$A:$A,'2009繰入金決算見込'!$2:$4</definedName>
    <definedName name="_xlnm.Print_Titles" localSheetId="5">'2010繰入金予算'!$A:$A,'2010繰入金予算'!$2:$4</definedName>
    <definedName name="_xlnm.Print_Titles" localSheetId="11">'一部負担金減免'!$1:$4</definedName>
    <definedName name="_xlnm.Print_Titles" localSheetId="1">'加入所得別世帯数'!$A:$A,'加入所得別世帯数'!$1:$2</definedName>
    <definedName name="_xlnm.Print_Titles" localSheetId="6">'国保料モデルケース'!$A:$A,'国保料モデルケース'!$1:$5</definedName>
    <definedName name="_xlnm.Print_Titles" localSheetId="8">'条例減免'!$A:$A,'条例減免'!$1:$4</definedName>
    <definedName name="_xlnm.Print_Titles" localSheetId="3">'発行条件'!$A:$A,'発行条件'!$2:$3</definedName>
    <definedName name="_xlnm.Print_Titles" localSheetId="7">'賦課'!$A:$A,'賦課'!$1:$5</definedName>
    <definedName name="_xlnm.Print_Titles" localSheetId="0">'保険証発行状況'!$A:$B,'保険証発行状況'!$1:$5</definedName>
    <definedName name="_xlnm.Print_Titles" localSheetId="2">'留め置き・収納率'!$A:$A,'留め置き・収納率'!$2:$4</definedName>
  </definedNames>
  <calcPr fullCalcOnLoad="1"/>
</workbook>
</file>

<file path=xl/sharedStrings.xml><?xml version="1.0" encoding="utf-8"?>
<sst xmlns="http://schemas.openxmlformats.org/spreadsheetml/2006/main" count="1483" uniqueCount="450">
  <si>
    <t>国民健康保険法第9条の規定に基づき、特別の事情もなく長期にわたり滞納している世帯(納期経過後1年以上の滞納がある世帯)について、一定の判断基準に基づき、被保険者証の返還及び資格証明書の交付を行う。</t>
  </si>
  <si>
    <t>政令で定める特別の事情なく能期限から1年を経過しても滞納している場合、被保険者証の返還を求め、資格証を交付する。</t>
  </si>
  <si>
    <t>政令で定める特別の事情なく保険料を滞納している場合</t>
  </si>
  <si>
    <t>①保険料の催促、催告に対して納付相談等に応じないとき。②分納誓約書に定めた保険料の納付計画を誠意をもって履行しないとき</t>
  </si>
  <si>
    <t>乳幼児世帯、母子家庭、病人がいる、障害者世帯(※福祉医療助成対象世帯は発行除外)</t>
  </si>
  <si>
    <t>保険料滞納世帯で納付相談を求めることができない世帯</t>
  </si>
  <si>
    <t>滞納期間が1年を超える滞納者で納付相談を求めることができない世帯</t>
  </si>
  <si>
    <t>母子父子世帯、障害者世帯、難病世帯、前年所得260万円以下30％減免</t>
  </si>
  <si>
    <t>対前年度収入が3割以下になった場合所得割7割、均等割2割の範囲内。　
対前年度収入が5割以下になった場合所得割5割の範囲内。
対前年度収入が7割以下になった場合所得割3割の範囲内。</t>
  </si>
  <si>
    <t>前年度所得と当該年中所得の減少率に応じて所得割を減免。２０％～最高８０％(５％きざみ)</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</si>
  <si>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</si>
  <si>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直近6ヶ月の所得と前年所得の対比で応能割を1割～8割減免。</t>
  </si>
  <si>
    <t>生保基準(１類＋２類＋その他加算)×1.3以下所得の場合軽減</t>
  </si>
  <si>
    <t>旧被扶養者に係る減免</t>
  </si>
  <si>
    <t>所得割のみ減免（２５％～１００％）</t>
  </si>
  <si>
    <t>滞納保険料があり資格証明書交付世帯とならない世帯主</t>
  </si>
  <si>
    <t>1年以上滞納保険料があり、特別な事情等に該当なく納付相談に応じない世帯主</t>
  </si>
  <si>
    <t>原則、前1年以前納期限の保険料に未納のある世帯</t>
  </si>
  <si>
    <t>前年中所得に対し、今年中所得見込額が10分の7から10分の3以下によって所得割分について1割から7割の減免をする。</t>
  </si>
  <si>
    <t>70～74歳の高齢者・18歳未満の子ども・低所得世帯（5・7割軽減世帯）・特別の事情に準じる世帯</t>
  </si>
  <si>
    <t>10.3末</t>
  </si>
  <si>
    <t>10.3末</t>
  </si>
  <si>
    <t>03年度</t>
  </si>
  <si>
    <t>04年度</t>
  </si>
  <si>
    <t>05年度</t>
  </si>
  <si>
    <t>06年度</t>
  </si>
  <si>
    <t>07年度</t>
  </si>
  <si>
    <t>08年度</t>
  </si>
  <si>
    <t>09年度
(見込み)</t>
  </si>
  <si>
    <t>2010年度</t>
  </si>
  <si>
    <t>一般会計金額</t>
  </si>
  <si>
    <t>④国保加入者数 10.3末</t>
  </si>
  <si>
    <t>④国保加入者数10.3末</t>
  </si>
  <si>
    <t>法定繰り入れ分一人当り　
　　①／④</t>
  </si>
  <si>
    <t>2009年度実績</t>
  </si>
  <si>
    <t>前年度賦課保険料に対し10万円以上滞納、または納付額が2分の1以下で、かつ5万円以上滞納がある。</t>
  </si>
  <si>
    <t>保険料の納期限から1年以上が経過するまでの間に特別な事情がないにもかかわらず納付をせず、督促および催告を行っても納付相談に応じない世帯。</t>
  </si>
  <si>
    <t>「河内長野市国民保険料滞納者に係る措置に関する要綱」参照</t>
  </si>
  <si>
    <t>障害、破産、ひとり親家庭、入院</t>
  </si>
  <si>
    <t>未把握</t>
  </si>
  <si>
    <t>短期証継続世帯で未更新者のうち、平成21年度保険料が政令軽減対象外の世帯で、かつ前年度及び平成21年度全未納世帯</t>
  </si>
  <si>
    <t>集計不能</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</si>
  <si>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3つの要件を具備していること。
①当該世帯の実収月額が生活保護(最低生活費)の135％以下であること。
②当該疾病の療養見込期間が3か月以内であること。
③１か月の一部負担金所要見込金額が5,000円以上であること。ただし、当該世帯の実収月額が生活保護基準額の110％以下の場合は、3,000円以上とする。</t>
  </si>
  <si>
    <t>なし</t>
  </si>
  <si>
    <t>・天災その他災害等により資産に著しい損害を受けたとき
・疾病、負傷その他の理由により収入を絶たれ、生活が著しく困難となったとき
・その他、町長が特に必要と認めたとき</t>
  </si>
  <si>
    <t>藤井寺市国民健康保険料滞納者に対する措置要綱に基づく</t>
  </si>
  <si>
    <t>生活保護基準×1.2以下収入
1類、2類（住宅、教育、障害者）</t>
  </si>
  <si>
    <t>7/1頃決定</t>
  </si>
  <si>
    <t>現年度第1期分以前に未納がある場合</t>
  </si>
  <si>
    <t>納期限から1年の間に納付がない場合</t>
  </si>
  <si>
    <t>国民健康保険法に定められている適用除外要件や特別な事情がないにもかかわらず、保険料を納期限から1年を経過しても納付していない世帯。</t>
  </si>
  <si>
    <t>保険料の納付期限から1年が経過するまでの間に納付しない世帯主（特別の事情がある場合は除く）　中学生以下の子供については資格証明書は発行しない。7月よりは高校生以下の子供についても発行しない。</t>
  </si>
  <si>
    <t>世帯所得400万円未満で所得割の30％～100％</t>
  </si>
  <si>
    <t>[大東市国民健康保険税の滞納者に対する被保険者等の交付に関する要綱」による</t>
  </si>
  <si>
    <t>法及び「和泉市国民健康保険短期被保険者証及び被保険者資格証明書の取扱いに関する要綱」</t>
  </si>
  <si>
    <t>現年の納期到来分保険料額の1/2を超える滞納がある場合</t>
  </si>
  <si>
    <t>前年度以前に滞納があり、納付誓約が取れない世帯または納付誓約が不履行となっている世帯</t>
  </si>
  <si>
    <t>・納付回数及び納付金額が5割以下の世帯。
・分納誓約はあり履行もされているが、長期間(2年)解消の見込みがない世帯
・納付交渉に応じない世帯</t>
  </si>
  <si>
    <t>・保険料の納付が納期限から1年間全くない世帯
・明らかに資格証を回避する為のみに支払いがある場合</t>
  </si>
  <si>
    <t>乳幼児世帯</t>
  </si>
  <si>
    <t>○</t>
  </si>
  <si>
    <t>当年と前年の収入を比較し、減少率分の所得割を減免する。</t>
  </si>
  <si>
    <t>生保基準×1.5以下収入(給与・年金以外の場合は所得）
(1類+2類+教育扶助＋住宅扶助)×1.5＋障害者　寡婦(夫)　勤労学生　医療費による控除</t>
  </si>
  <si>
    <t>1年間保険料を滞納している世帯(特別の事情、公費世帯を除く)</t>
  </si>
  <si>
    <t>医療費、児童扶養(いずれも所得制限あり）</t>
  </si>
  <si>
    <t>なし</t>
  </si>
  <si>
    <t>世帯人数及び所得要件　前年中の総所得金額
1人：160万円以下　2人：240万円以下　3人：320万円以下　4人以上：400万円以下
平成22年中の総所得見込み金額が、平成21年中総所得金額より30％以上減少している事。
(21年総所得額-22年総所得見込額）÷21年中総所得金額×100≧30
所得の減少率及び減免率
30％以上40％未満は30％　40％以上50％未満は40％
50％以上60％未満は50％　60％以上70％未満は60％
70％以上80％未満は70％　80％以上は80％
A：減免申請した日を基準とし、前後3ヶ月の間、世帯に連続した機関収入が無い状態にある。B：世帯の前年総所得金額が、400万円を超えていない。AとBの要件を満たし、且つ平成22年度の総所得見込金額が、21年度の総所得より30％以上減少していること。</t>
  </si>
  <si>
    <t>前年度一定額以上の滞納のある世帯</t>
  </si>
  <si>
    <t>短期証発行後、納付のない世帯</t>
  </si>
  <si>
    <t>3割以上の減収</t>
  </si>
  <si>
    <t>加入世帯数については2010.3末データによる</t>
  </si>
  <si>
    <t>府内市町村2010年度賦課方式</t>
  </si>
  <si>
    <t>2009年度短期保険証・資格証明書の発行要件</t>
  </si>
  <si>
    <t>半年以上未入金</t>
  </si>
  <si>
    <t>2009年度国保滞納者に対する差押さえに関する調査</t>
  </si>
  <si>
    <t>1年以上未入金。特別の事情届・弁明書の提出等の提出がない。</t>
  </si>
  <si>
    <t>①納付相談及び納付相談等に一向に応じない　②納付相談等において取り決めた納付方法を履行しない　③特に必要があると認めた場合</t>
  </si>
  <si>
    <t>納期限から1年を経過するまでの間に保険料を納付しないこと</t>
  </si>
  <si>
    <t>要件：収入が著しく減少した場合（＝基準総所得見込が前年中所得の7割以下となる場合）
内容：①前年中所得が100万円以下のとき　所得割額7割減免　②前年中所得が100万円超200万円以下のとき　所得割額5割減免　③前年中所得が200万円超400万円以下のとき　所得割額2割減免　</t>
  </si>
  <si>
    <t>正当の事由がなく、保険料を6ヶ月以上滞納している世帯</t>
  </si>
  <si>
    <t>正当な事由がなく保険料を1年以上滞納し、その後再三の通知に応じない世帯。現在、個別相談員による訪問対応中のため、数値は記載できない。</t>
  </si>
  <si>
    <t>生活保護基準×1.25以下所得
1類＋2類のみ　2級地－1基準(国基準)に基づく</t>
  </si>
  <si>
    <t>前年度・前々年度の保険料滞納額が10万円以上の世帯、及び全く納付のない世帯</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</si>
  <si>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</si>
  <si>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障害者・長期入院(９１日以上)・扶養人数多数(４人以上)・母(父)子、寡婦・家賃</t>
  </si>
  <si>
    <t>なし</t>
  </si>
  <si>
    <t>国保会計への一般会計(普通会計)からの繰り入れ金(2010年度予算)</t>
  </si>
  <si>
    <t>国保会計への一般会計(普通会計)からの繰り入れ金(2009年度決算見込)</t>
  </si>
  <si>
    <t>府内市町村条例減免制度(2009年度)</t>
  </si>
  <si>
    <t>　　　　　　一部負担制度</t>
  </si>
  <si>
    <t>自治体名</t>
  </si>
  <si>
    <t>実施の</t>
  </si>
  <si>
    <t>実施の根拠</t>
  </si>
  <si>
    <t>一件あたり助成額</t>
  </si>
  <si>
    <t>対 象 基 準</t>
  </si>
  <si>
    <t>有 無</t>
  </si>
  <si>
    <t>条例</t>
  </si>
  <si>
    <t>規則</t>
  </si>
  <si>
    <t>要綱</t>
  </si>
  <si>
    <t>吹田市</t>
  </si>
  <si>
    <t>要領</t>
  </si>
  <si>
    <t>生活保護基準に準ずる世帯など</t>
  </si>
  <si>
    <t>豊中市</t>
  </si>
  <si>
    <t>生活保護基準</t>
  </si>
  <si>
    <t>箕面市</t>
  </si>
  <si>
    <t>生活保護相当世帯</t>
  </si>
  <si>
    <t>池田市</t>
  </si>
  <si>
    <t>事業の休廃止・失業により収入が著しく減少した者</t>
  </si>
  <si>
    <t>一部負担金の支払で世帯の所得等が生活保護基準生活費以下になる見込まれる場合</t>
  </si>
  <si>
    <t>茨木市</t>
  </si>
  <si>
    <t>生活保護基準参考</t>
  </si>
  <si>
    <t>摂津市</t>
  </si>
  <si>
    <t>国保加入者全員</t>
  </si>
  <si>
    <t>豊能町</t>
  </si>
  <si>
    <t>未実施</t>
  </si>
  <si>
    <t>取扱基準</t>
  </si>
  <si>
    <t>以下全てに該当するもの①災害により死亡・障害者となったとき、資産に重大な損害を受け②一部負担を支払うことが困難な状況が６ヶ月以内に改善されると見込まれる状態であって貯蓄が無く、大阪府・堺市が行う融資がうけられず一部負担をしはらうことで生活保護基準に該当するもの③他法他施策の適用が受けられない④保健料を滞納していないこと　6ヶ月以内の期限を限って申請により減免する</t>
  </si>
  <si>
    <t>高石市</t>
  </si>
  <si>
    <t>国保料全額納付世帯
生活困窮者等</t>
  </si>
  <si>
    <t>泉大津市</t>
  </si>
  <si>
    <t>国保全額納付世帯であって
震災、風水害、火災、その他これらに値する災害により、資産に著しい損害を受けたことにより一部負担金の支払いが困難である。事業若しくは業諸の休止若しくは廃止又は失業等により、収入が著しく減少し利用し得る資産を活用してもなお一部負担金の支払いが困難であること。</t>
  </si>
  <si>
    <t>岸和田市</t>
  </si>
  <si>
    <t>災害、その他、特別な理由があると市長が認めた者</t>
  </si>
  <si>
    <t>貝塚市</t>
  </si>
  <si>
    <t>失業等により、世帯の所得の合計額が前年より4割以上減少した世帯。所得の減少率に応じて所得割を減額（40から100％）する。</t>
  </si>
  <si>
    <t>なし</t>
  </si>
  <si>
    <t>生活保護基準以下</t>
  </si>
  <si>
    <t>泉佐野市</t>
  </si>
  <si>
    <t>和泉市</t>
  </si>
  <si>
    <t>和泉市国民保険一部負担金の減免取扱い要網及び基準に準ずる</t>
  </si>
  <si>
    <t>泉南市</t>
  </si>
  <si>
    <t>阪南市</t>
  </si>
  <si>
    <t>忠岡町</t>
  </si>
  <si>
    <t>熊取町</t>
  </si>
  <si>
    <t>災害、盗難、所得の激減</t>
  </si>
  <si>
    <t>守口市</t>
  </si>
  <si>
    <t>門真市</t>
  </si>
  <si>
    <t>四条畷市</t>
  </si>
  <si>
    <t xml:space="preserve">国保料全額納付世帯で
①震災、風水害、火災その他の災害により重大な損害を受けた②事業、業務の休廃止、傷病、死亡、失業により著しく収入が減少した③類する事由があったとき
</t>
  </si>
  <si>
    <t>国保料全額納付世帯</t>
  </si>
  <si>
    <t>寝屋川市</t>
  </si>
  <si>
    <t>大東市</t>
  </si>
  <si>
    <t>松原市</t>
  </si>
  <si>
    <t>羽曳野市</t>
  </si>
  <si>
    <t>①震災、風水害、火災等の災害による死亡、障害、資産の重大な損害②干ばつ、冷害、凍霜雪害等による収入の減少③事業又は業務の休廃止、失業等による著しい収入減④前各号に掲げる事由に類する事由</t>
  </si>
  <si>
    <t>藤井寺市</t>
  </si>
  <si>
    <t>生活保護ｌ基準</t>
  </si>
  <si>
    <t>富田林市</t>
  </si>
  <si>
    <t>生活保護法による扶助額以下の収入に該当するに至った為、一時的に生活が困難となり、一部負担金の減免を行う必要があると認めるとき。</t>
  </si>
  <si>
    <t>河内長野市</t>
  </si>
  <si>
    <t>天災、生活保護基準1.3倍所得（1類＋2類、各種加算を含む）</t>
  </si>
  <si>
    <t>大阪狭山市</t>
  </si>
  <si>
    <t>太子町</t>
  </si>
  <si>
    <t>国保料全額納付世帯
ただし、滞納保険料があるが徴収猶予承認通知書の交付を受けている世帯又は納付誓約書に基づく滞納保険料の納付を履行している世帯を含む。
であって尚且つ、天災で損害を受けたとき、事業等の休廃止又は失業により所得の減少、公的年金受給者により主生計を維持する世帯又は原爆の被害者を有する世帯で総所得が基準以下世帯。　基準額は1人世帯125万円、2人世帯158万円、3人世帯191万円、以上1人増すごとに33万円加算なお障害者を含む世帯又は1人親家庭は33万円加算</t>
  </si>
  <si>
    <t>八尾市</t>
  </si>
  <si>
    <t>国保料全額納付世帯
生活保護基準に準ずる収入</t>
  </si>
  <si>
    <t>柏原市</t>
  </si>
  <si>
    <t>一部負担金の支払義務者及びその世帯に属する者について、当該年度の生活保護法の規程による生活費認定額に100分の120を乗じて得た額を基準生活費とし算定。</t>
  </si>
  <si>
    <t>1世帯当減免額</t>
  </si>
  <si>
    <t>2010.3末現在　無保険のこども調査（大阪社保協調査）</t>
  </si>
  <si>
    <t>生活保護基準×110/100(収入)
(1類＋2類＋住宅扶助)
生活保護基準以下の場合は所得割の80％
生活保護基準の110/100以下の場合は所得割の70％</t>
  </si>
  <si>
    <t>なし</t>
  </si>
  <si>
    <t>生保基準(1類＋2類）×1.2以下収入</t>
  </si>
  <si>
    <t>前年度保険料において、4割を超える滞納保険料がある世帯</t>
  </si>
  <si>
    <t>・政令で定める特別の事情が認められる世帯(国民健康保険法施行令第1条)
・厚生労働省令等で定める公費負担医療の対象者(国民健康保険法施行規則第5条の5)
・中学生以下の子ども(国民健康保険法第9条第6項)</t>
  </si>
  <si>
    <t>申請減免とは別に市民税所得割非課税世帯に軽減あり
5039件　　167,106,846円</t>
  </si>
  <si>
    <t>本年度の所得が前年比7/10以下となる方
所得制限：世帯全員の平成20年度中所得金額の合計が800万円以下の世帯</t>
  </si>
  <si>
    <r>
      <t>平成20</t>
    </r>
    <r>
      <rPr>
        <sz val="11"/>
        <rFont val="ＭＳ Ｐゴシック"/>
        <family val="3"/>
      </rPr>
      <t>,19年度国民健康保険料を滞納している世帯</t>
    </r>
  </si>
  <si>
    <t>①過去2ヵ年（平成20、19年）国保料が未納で、かつ被保険証未更新世帯。②行政手続法に基づく弁明機会の為の弁明書及び特別事情に関する届出書の未提出</t>
  </si>
  <si>
    <t>不明</t>
  </si>
  <si>
    <t>所得の減少率90％以上応能割保険料の10割
70％以上90％未満応能割保険料の7割
50％以上70％未満応能割保険料の5割
30％以上50％未満応能割保険料の3割</t>
  </si>
  <si>
    <t>所得68万円以上250万円未満については5％減免あり</t>
  </si>
  <si>
    <t>生活保護基準×1.36以下
（第1類基準額×世帯構成人員＋第2類該当人員数基準額）×12ヶ月＋第2類該当冬季加算額Ⅵ区×5ヶ月（11月～3月）＋期末一時扶助費×人員数＝減免基準額</t>
  </si>
  <si>
    <t>なし</t>
  </si>
  <si>
    <t>事業又は業務の休廃止、失業等により収入が著しく減少したとき。
前年度の合計所得金額が、
433万円＋33万円＋35万円×世帯員数以下</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</si>
  <si>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</si>
  <si>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世帯の前年中の合計所得金額が
1人748,000円、2人1,133,000円、3人1,518,000円、4人1,903,000円、5人2,288,000円、1人増えるごとに385,000円加算の所得限度額を越えない世帯
所得割3割減免</t>
  </si>
  <si>
    <t>失業等にのみ対応</t>
  </si>
  <si>
    <t>なし</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</si>
  <si>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減免基準額×100％以内は応能割額の60％、106％以内は55％、112％以内は50％、118％以内は45％、124％以内は40％、130％以内は35％、136％以内は30％の減免</t>
  </si>
  <si>
    <t>当該年度の所得金額が賦課対象年度の所得金額の7/10以下に低下するもの、申請のあった日以前3ヶ月以上引き続き無職無収入のもの　　
150万円以下0.3、150万円を超え～200万円以下0.5、200万円を超え～250万円以下0.7、250万円を超え～400万円以下0.9　当該被保険者に係る課税総所得金額に係数を乗じて得た金額に置き換えて算定するものとする。</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</si>
  <si>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</si>
  <si>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現年所得が減免基準にあてはまる場合
(変更あり)</t>
  </si>
  <si>
    <t>生活保護基準×1.25以下所得
1類、2類のみ。(変更あり)</t>
  </si>
  <si>
    <t>国民健康法第59条各号に掲げる事由に該当したとき。被保険者の失業または事業の不振及び休廃止等により、その者の収入が著しく減少し保険料の納付が困難となったとき。被保険者の死亡又は傷病等により、その者の収入が著しく減少し保険料の納付が困難になったとき。その他特別の事情があるとき。
保険料所得割の30～100％を減免</t>
  </si>
  <si>
    <t>失業等により、当該年度中の所得金額が前年度の所得金額（譲渡、一時所得）が減少した場合→応能割を5割以内で減免</t>
  </si>
  <si>
    <t>なし</t>
  </si>
  <si>
    <t>電話加入権</t>
  </si>
  <si>
    <t>給与
歳費</t>
  </si>
  <si>
    <t>なし</t>
  </si>
  <si>
    <t>09年度　加入世帯数</t>
  </si>
  <si>
    <t>09年度　　利用率</t>
  </si>
  <si>
    <t>09年度影響額</t>
  </si>
  <si>
    <t>09年度適用件数</t>
  </si>
  <si>
    <t>国保料全額納付世帯</t>
  </si>
  <si>
    <t>①その資産について、震災、風水害、落雷、火災もしくはこれに類する災害を受け、又はその資産を抜きまれた時②その事業または業務を廃止し、又は休止したとき。③その事業又業務について甚大な損害を受けた時④前3号に掲げるもののほか、市長が特に必要と認めた時。</t>
  </si>
  <si>
    <t>201003国保資格証明書・短期証発行状況</t>
  </si>
  <si>
    <t>対前年中合計所得減少率が7/10、5/10、3/10以上になる者は、それぞれ所得割額の7/10、5/10、3/10を減免
世帯構成員全員について市民税の所得割が非課税の者は、所得割額の1/2を減免</t>
  </si>
  <si>
    <t>なし</t>
  </si>
  <si>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寡婦・寡夫、老年者、児童・老年者にも所得に応じて減免あり</t>
  </si>
  <si>
    <t>ただし、障害者については減免基準額に障害者加算を加算する。</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</si>
  <si>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</si>
  <si>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t>
  </si>
  <si>
    <r>
      <t>滞納保険料が納期限より1年以上経過し保険料の納付を行わない者、</t>
    </r>
    <r>
      <rPr>
        <sz val="11"/>
        <rFont val="ＭＳ Ｐゴシック"/>
        <family val="3"/>
      </rPr>
      <t>また低額の納付を行いかつ滞納保険料の納付計画の策定のための相談を行わない者、納付約束の不履行を繰り返す者</t>
    </r>
  </si>
  <si>
    <t>単独さしおさえ</t>
  </si>
  <si>
    <t>参加さしおさえ</t>
  </si>
  <si>
    <t>不動産</t>
  </si>
  <si>
    <t>預貯金</t>
  </si>
  <si>
    <t>生命保険</t>
  </si>
  <si>
    <t>物品</t>
  </si>
  <si>
    <t>総数</t>
  </si>
  <si>
    <t>現金化金額</t>
  </si>
  <si>
    <t>前年所得比　30％以上減少</t>
  </si>
  <si>
    <t>過去６ヶ月間に一度も納付を行っていないとき</t>
  </si>
  <si>
    <t>2009年度</t>
  </si>
  <si>
    <t>非課税世帯は所得割100％免除、非課税ライン×1.5は所得割20％軽減</t>
  </si>
  <si>
    <t>滞納1年以上</t>
  </si>
  <si>
    <t>範囲：所得割、均等割　
減免割合：原則として所得の減少割合</t>
  </si>
  <si>
    <t>破産宣告、疾病等</t>
  </si>
  <si>
    <t>身体障害者・精神障害者・知的障害者</t>
  </si>
  <si>
    <t>納付事務者の世帯が住民税均等割非課税基準に該当(準ずる世帯含む)し所得割保険料の負担が困難であると認められるとき</t>
  </si>
  <si>
    <t>前年中の所得が一定基準以下の世帯。均等割りと平等割の2割を減免。
住民税非課税及び均等割のみ課税の世帯について、所得割の5割を減免（激変緩和措置の適用を受けている場合は、いずれか高い方の金額とする）</t>
  </si>
  <si>
    <t>３ヶ月以上の失業または事業不振による場合で、当該年の合計所得金額の見積額が前年の合計所得金額の3/4以下に低下すると認められるとき、納付義務者及び当該世帯に属する被保険者の前年の合計所得金額が１５０万以下のとき所得割１０割、１５０万を超え２００万以下のとき所得割８割、２００万を超え２５０万以下のとき所得割６割、２５０万を超え３００万以下のとき所得割４割、３００万以上のとき所得割２割を減免する。</t>
  </si>
  <si>
    <t>前年の所得が100万円以下かつ今年度の所得が2分の1以下</t>
  </si>
  <si>
    <t>2010.7.9大阪社保協調査</t>
  </si>
  <si>
    <t>20100709現在大阪社保協調査</t>
  </si>
  <si>
    <t>20100709大阪社保協調査</t>
  </si>
  <si>
    <t>20100709大阪社保協調査</t>
  </si>
  <si>
    <t>20100709 大阪社保協調査</t>
  </si>
  <si>
    <t>モデルケースごとの2010年度国保料(医療分＋支援金分＋介護分)　大阪社保協調査2010.7.9現在</t>
  </si>
  <si>
    <r>
      <t>20100709</t>
    </r>
    <r>
      <rPr>
        <sz val="11"/>
        <rFont val="ＭＳ Ｐゴシック"/>
        <family val="3"/>
      </rPr>
      <t>現在大阪社保協調査   旧ただし書方式：所得(収入-基礎控除)×料率　　　均等割：被保険者1人あたり　平等割：1世帯あたり</t>
    </r>
  </si>
  <si>
    <t>2009府内市町村国保「一部負担金減免制度」実施状況  大阪社保協調査20100709現在</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</si>
  <si>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</si>
  <si>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生活保護基準×120％以下（1類＋2類＋住宅扶助（借家））</t>
  </si>
  <si>
    <t>重度障害者世帯、ひとり親世帯、被爆者世帯</t>
  </si>
  <si>
    <t>衛星都市</t>
  </si>
  <si>
    <t>全体</t>
  </si>
  <si>
    <t>豊能町</t>
  </si>
  <si>
    <t>堺市</t>
  </si>
  <si>
    <t>能勢町</t>
  </si>
  <si>
    <t>島本町</t>
  </si>
  <si>
    <t>太子町</t>
  </si>
  <si>
    <t>河南町</t>
  </si>
  <si>
    <t>千早赤阪村</t>
  </si>
  <si>
    <t>高石市</t>
  </si>
  <si>
    <t>田尻町</t>
  </si>
  <si>
    <t>熊取町</t>
  </si>
  <si>
    <t>岬町</t>
  </si>
  <si>
    <t>③滞納世帯</t>
  </si>
  <si>
    <t>④加入世帯</t>
  </si>
  <si>
    <t>豊中市</t>
  </si>
  <si>
    <t>池田市</t>
  </si>
  <si>
    <t>箕面市</t>
  </si>
  <si>
    <t>高槻市</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</si>
  <si>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</si>
  <si>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</si>
  <si>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</si>
  <si>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</si>
  <si>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</si>
  <si>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</si>
  <si>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</si>
  <si>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</si>
  <si>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</si>
  <si>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</si>
  <si>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</si>
  <si>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</si>
  <si>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</si>
  <si>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</si>
  <si>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</si>
  <si>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</si>
  <si>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</si>
  <si>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</si>
  <si>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</si>
  <si>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</si>
  <si>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</si>
  <si>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</si>
  <si>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</si>
  <si>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</si>
  <si>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</si>
  <si>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</si>
  <si>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</si>
  <si>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国保加入率</t>
  </si>
  <si>
    <t>留め置き</t>
  </si>
  <si>
    <t>合計</t>
  </si>
  <si>
    <t>大阪市</t>
  </si>
  <si>
    <t>一般会計予算</t>
  </si>
  <si>
    <t>③繰り入れ総額</t>
  </si>
  <si>
    <t>一般会計繰入率</t>
  </si>
  <si>
    <t>②法定外繰り入れ金額(市町村単独分)</t>
  </si>
  <si>
    <t>①法定繰り入れ金額(ルール分)</t>
  </si>
  <si>
    <t>　　加入者一人当繰り入れ金額(円)</t>
  </si>
  <si>
    <t>法定繰り入れ分一人当り　　　①／④</t>
  </si>
  <si>
    <t>法定外繰り入れ分一人当り　　　②／④</t>
  </si>
  <si>
    <t>繰り入れ総額一人当り　　　③／④</t>
  </si>
  <si>
    <t>一人当　繰入総額　順位</t>
  </si>
  <si>
    <t>大阪市</t>
  </si>
  <si>
    <t>法定繰入金とは①保険基盤安定繰入金②職員給与費等繰入金③出産育児一時金等繰入金④財政安定化支援事業繰入金をいう。</t>
  </si>
  <si>
    <t>法定外繰入金は上記繰入金以外の事業者が任意に繰り入れる繰入金。</t>
  </si>
  <si>
    <t>資格証明書発行状況</t>
  </si>
  <si>
    <t>一般会計繰り入れ率順位</t>
  </si>
  <si>
    <t>合計／平均</t>
  </si>
  <si>
    <t>滞納率</t>
  </si>
  <si>
    <t>所得200万</t>
  </si>
  <si>
    <t>　　②65歳以上高齢者夫婦のみ世帯</t>
  </si>
  <si>
    <t>　　③65歳以上高齢者で年金生活者・独居世帯</t>
  </si>
  <si>
    <t>順位</t>
  </si>
  <si>
    <t>①</t>
  </si>
  <si>
    <t>②</t>
  </si>
  <si>
    <t>③</t>
  </si>
  <si>
    <t>①</t>
  </si>
  <si>
    <t>大阪市</t>
  </si>
  <si>
    <t>平均</t>
  </si>
  <si>
    <t>国保世帯数</t>
  </si>
  <si>
    <t>賦課限度額</t>
  </si>
  <si>
    <t>応能割</t>
  </si>
  <si>
    <t>応益割</t>
  </si>
  <si>
    <t>資産割</t>
  </si>
  <si>
    <t>所得割</t>
  </si>
  <si>
    <t>均等割</t>
  </si>
  <si>
    <t>平等割</t>
  </si>
  <si>
    <t>賦課の割合(%)</t>
  </si>
  <si>
    <t>条例減免の有無</t>
  </si>
  <si>
    <t>天災</t>
  </si>
  <si>
    <t>失業</t>
  </si>
  <si>
    <t>事業休廃止</t>
  </si>
  <si>
    <t>借金</t>
  </si>
  <si>
    <t>高齢</t>
  </si>
  <si>
    <t>所得激減</t>
  </si>
  <si>
    <t>減免の適用事項</t>
  </si>
  <si>
    <t>利用世帯数</t>
  </si>
  <si>
    <t>減免金額</t>
  </si>
  <si>
    <t>有</t>
  </si>
  <si>
    <t>低所得者</t>
  </si>
  <si>
    <t>その他</t>
  </si>
  <si>
    <t>加入世帯数</t>
  </si>
  <si>
    <t>利用率</t>
  </si>
  <si>
    <t>藤井寺市</t>
  </si>
  <si>
    <t>町長が特に必要と認められるもの</t>
  </si>
  <si>
    <t>世帯主の所得(見込)額が前年の7割以下となる場合</t>
  </si>
  <si>
    <t>服役によるもの、居住用資産の買い替えに伴うもの</t>
  </si>
  <si>
    <t>詳細は事務取扱内規により設定</t>
  </si>
  <si>
    <t>申請者の予想収入金額が生保基準に積上げた額の100％以下は応能額の7割・応益額の5割、100％～110％は応能額の5割・応益額4割、110％～120％以内は応能額3割・応益額3割</t>
  </si>
  <si>
    <t>生活保護基準(1類+2類+教育扶助+住宅扶助（借家のみ）)×120％以下</t>
  </si>
  <si>
    <t>②／③</t>
  </si>
  <si>
    <t>①／③</t>
  </si>
  <si>
    <t>未定</t>
  </si>
  <si>
    <t>収納率</t>
  </si>
  <si>
    <t>所得が前年の7/10以下の減少が見込まれる世帯。所得に応じ所得割の3割～10割減免。</t>
  </si>
  <si>
    <t>適用なし</t>
  </si>
  <si>
    <t>　②資格証明書</t>
  </si>
  <si>
    <t>　　①短期保険証</t>
  </si>
  <si>
    <t>短期保険証</t>
  </si>
  <si>
    <t>資格証明書</t>
  </si>
  <si>
    <t>保険料を滞納している世帯主が当該保険料の納期限から1年を経過するまでの間に当該保険を納付しなかった場合</t>
  </si>
  <si>
    <t>資格証明書除外要件</t>
  </si>
  <si>
    <t>記入なし</t>
  </si>
  <si>
    <t>乳幼児医療・障害者世帯</t>
  </si>
  <si>
    <t>なし</t>
  </si>
  <si>
    <t>国保加入世帯所得割合(2010.3末現在)</t>
  </si>
  <si>
    <t>国保証短期保険証留め置き(未交付)・収納率</t>
  </si>
  <si>
    <t>①郵送一般証：２年で未納が2期以下もしくは納付率92％以下（平成16～17年）、３年期以上の納付もしくは1～4期納付率75％以上（平成18年）　②郵送（短６ヶ月）：２年で未納が2～12期もしくは納付率50～92％（平成16～17年）、3期以上の納付もしくは1～4期納付率75％以上（平成18年）　③窓口（短６ヶ月）：２年で未納が2期以下もしくは納付率92％以上又は2年で未納が12期以上もしくは納付率は50％未満（平成16～17年）、3期未満の納付もしくは1～4期納付率75％未満又は3期以上の納付もしくは1～4期納付率75％以上（平成18年）　④窓口（短３ヶ月）：2年で未納が2期以上納付率92％未満（平成16～17年）、3期未満の納付もしくは1～4期納付率75％未満</t>
  </si>
  <si>
    <t>1年以上保険料を納付していないとき</t>
  </si>
  <si>
    <t>検認時において、当該年度に納付した保険料の額が当該年度分保険料の2割にみたないもの</t>
  </si>
  <si>
    <t>過去1年間に納付のなかったもの</t>
  </si>
  <si>
    <t>乳幼児世帯、母子家庭、障害者世帯</t>
  </si>
  <si>
    <t>①現年度の保険料を全て滞納している世帯②現年度の保険料の2分の1以上滞納している世帯③現年度及び前年度以外の年度を滞納している世帯</t>
  </si>
  <si>
    <t>要綱に基づく</t>
  </si>
  <si>
    <t>原則国基準と同様</t>
  </si>
  <si>
    <t>保険税の滞納期限が6ヶ月以上のもの</t>
  </si>
  <si>
    <t>保険税の滞納期限が13ヶ月以上のもので保険税の納付に対して誠意があると認められないもの</t>
  </si>
  <si>
    <t>督促、催告等に応じない。納期限から6ヶ月間に1度も納付がない。分納履行の繰り返し等</t>
  </si>
  <si>
    <t>４ヶ月</t>
  </si>
  <si>
    <t>前年度保険料が1/2以上未納がある世帯（現年度分2分の1以上納付の世帯除く）</t>
  </si>
  <si>
    <r>
      <t>保険料の全て</t>
    </r>
    <r>
      <rPr>
        <sz val="11"/>
        <rFont val="ＭＳ Ｐゴシック"/>
        <family val="3"/>
      </rPr>
      <t>滞納している世帯</t>
    </r>
  </si>
  <si>
    <t>短期証世帯を対象に原則法基準であるが納付相談(調査）のうえ、なお支払い可能額すら納付のない者</t>
  </si>
  <si>
    <t>３ヶ月以前分の滞納世帯（特別事情・公費世帯を除く）</t>
  </si>
  <si>
    <t>更新日</t>
  </si>
  <si>
    <t>所得100万</t>
  </si>
  <si>
    <t>所得300万円</t>
  </si>
  <si>
    <t>納付義務者が死亡または身障1級、2級、療養手帳Aの該当と認められ、かつ当該年度中の合計所得金額が軽減基準以下の世帯は応能割額の10割</t>
  </si>
  <si>
    <t>未回答</t>
  </si>
  <si>
    <t>国基準</t>
  </si>
  <si>
    <t>保険料の負担能力が認められる世帯で、納期限から6ヶ月以上滞納している世帯主でかつ保険料の分納誓約を履行しない。または督促状・催告書・電話催告等に応じようとしない者</t>
  </si>
  <si>
    <t>被保険者証又は短期被保険者証の交付を受けている世帯主が正当な事由なく保険料を納期限から1年以上滞納している場合。被保険者証等の返還を求めたものとし世帯主が被保険者証を返還したときは当該世帯に対し交付する。</t>
  </si>
  <si>
    <t>納期限から６月間保険料を納付しない世帯</t>
  </si>
  <si>
    <t>納期限から１年間保険料を納付しない世帯</t>
  </si>
  <si>
    <t>１年半連続して納付のない者</t>
  </si>
  <si>
    <t>前3ヶ月以前納期限の保険料に未納がある世帯</t>
  </si>
  <si>
    <t>富田林市国民健康保険料滞納者に対する被保険者資格証明書の交付及び保険給付の一時差止め等に関する要綱</t>
  </si>
  <si>
    <t>過年度保険料滞納世帯</t>
  </si>
  <si>
    <t>被保険者証一斉更新の時点で滞納保険料の合計金額が一定以上の世帯を抽出し、過去の納付（分納）の状況や折衝履歴により判断</t>
  </si>
  <si>
    <t>母子家庭、障害者世帯</t>
  </si>
  <si>
    <t>保険料の督促・催告等を行っても納付相談及び納付指導に応じないとき。保険税を分割納税誓約に基づき納付している場合において不履行が繰り返されるとき</t>
  </si>
  <si>
    <t>　　①現役40歳代夫婦と未成年の子供2人の4人世帯の国保料</t>
  </si>
  <si>
    <t>保険税の各月の納期限から通算して１年を経過するまでの間に保険税を納付しなかったとき。短期被保険者証を交付したにもかかわらず保険税の各月の納期限から通算して１年を経過するまでの間に保険税を納付しなかったとき</t>
  </si>
  <si>
    <t>未記入</t>
  </si>
  <si>
    <t>平均収入月額を基準生活費で除して得た額（負担能力指数）が1以下のとき所得割の6割の額、1.1以下のとき所得割の5割の額、1.15以下のとき所得割の4割の額</t>
  </si>
  <si>
    <t>給付困難な世帯に対し独自の基準を設けている</t>
  </si>
  <si>
    <t>①90％以上所得割の10割②70％以上90％未満所得割の7割③50％以上70％未満所得割の5割④30％以上50％未満所得割の3割</t>
  </si>
  <si>
    <t>高槻市</t>
  </si>
  <si>
    <t>医療分</t>
  </si>
  <si>
    <t>世帯所得</t>
  </si>
  <si>
    <t>100万未満</t>
  </si>
  <si>
    <t>世帯数</t>
  </si>
  <si>
    <t>割合</t>
  </si>
  <si>
    <t>200-300万</t>
  </si>
  <si>
    <t>300-400万</t>
  </si>
  <si>
    <t>400万以上</t>
  </si>
  <si>
    <t>未集計</t>
  </si>
  <si>
    <t>大阪市</t>
  </si>
  <si>
    <t>制裁率</t>
  </si>
  <si>
    <t>制裁率=(短期保険証数+資格証明書数）÷滞納世帯数</t>
  </si>
  <si>
    <t>国保加入総世帯数</t>
  </si>
  <si>
    <t>介護分</t>
  </si>
  <si>
    <t>200万未満　　比率</t>
  </si>
  <si>
    <t>08.3末</t>
  </si>
  <si>
    <t>支援金分</t>
  </si>
  <si>
    <t>制裁措置</t>
  </si>
  <si>
    <t>滞納率　順位</t>
  </si>
  <si>
    <t>未確定</t>
  </si>
  <si>
    <t>被保険者で主としてその生計を維持している者の失業又は休廃業等により、その世帯の当該年中の合計所得金額の見積額が、保険料の賦課の基礎となった年の合計金額の10分の7に満たないこととなる場合。所得減少率に応じて所得割のみ60％～90％減免</t>
  </si>
  <si>
    <t>生計維持者が死亡し、又は、重度の障害を有することとなり若しくはこれに準じる事由が生じ、かつ、生活が困窮状態となった場合にあっては、保険料の80％の減免。</t>
  </si>
  <si>
    <t>前年所得180万円以下　　5割減免
前年所得360万円以下　　3割減免</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</si>
  <si>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</si>
  <si>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3割減免</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</si>
  <si>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</si>
  <si>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*能勢町は固定資産税５万円と仮定</t>
  </si>
  <si>
    <t>09.3末</t>
  </si>
  <si>
    <t>市町村</t>
  </si>
  <si>
    <t>資格証明書発行世帯</t>
  </si>
  <si>
    <t>留め置き(短期保険証が届いていない)世帯</t>
  </si>
  <si>
    <t>総計</t>
  </si>
  <si>
    <t>乳幼児</t>
  </si>
  <si>
    <t>小学生</t>
  </si>
  <si>
    <t>中学生</t>
  </si>
  <si>
    <t>高校生</t>
  </si>
  <si>
    <t>未把握</t>
  </si>
  <si>
    <t>合計</t>
  </si>
  <si>
    <t>2009年度調定額</t>
  </si>
  <si>
    <t>１世帯</t>
  </si>
  <si>
    <t>１人</t>
  </si>
  <si>
    <t>100-200万</t>
  </si>
  <si>
    <t>天災、失業等に規定する場合のほか、やむを得ない事由があると市長が認める場合。</t>
  </si>
  <si>
    <t>算出困難</t>
  </si>
  <si>
    <t>①保険料の督促、催告を行っても納付指導・相談に応じない世帯②保険料の納付指導・相談又は分納誓約を行っても納付の不履行が繰り返される世帯③分納は履行されているが滞納の解消に相当期間が必要とされる場合</t>
  </si>
  <si>
    <t>現年分を除く滞納保険料合計が30万円以上の世帯</t>
  </si>
  <si>
    <t>50％以上納付のある世帯</t>
  </si>
  <si>
    <t>短期被保険者証（7ヶ月）継続世帯で、過去２年間に保険料の納付実績がない世帯。または特別の事情に関する届出書の提出がない世帯。</t>
  </si>
  <si>
    <t>滞納額と滞納年度</t>
  </si>
  <si>
    <t>前年度保険料納付状況が完納となっていない世帯で、納付約束不履行など納付の継続性が認められない世帯。前々年度賦課額で一度も納付のない世帯。</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</si>
</sst>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0_);[Red]&quot;\&quot;&quot;\&quot;\!\!\(0&quot;\&quot;&quot;\&quot;\!\!\)"/>
    <numFmt numFmtId="226" formatCode="0_ "/>
    <numFmt numFmtId="227" formatCode="0.00_);[Red]&quot;\&quot;&quot;\&quot;\!\!\(0.00&quot;\&quot;&quot;\&quot;\!\!\)"/>
    <numFmt numFmtId="228" formatCode="#,##0.0;[Red]&quot;\&quot;&quot;\&quot;\!\!\-#,##0.0"/>
    <numFmt numFmtId="229" formatCode="#,##0.000;[Red]&quot;\&quot;&quot;\&quot;\!\!\-#,##0.000"/>
    <numFmt numFmtId="230" formatCode="#,##0.0;[Red]&quot;\&quot;\!\-#,##0.0"/>
    <numFmt numFmtId="231" formatCode="#,##0.000;[Red]&quot;\&quot;\!\-#,##0.000"/>
    <numFmt numFmtId="232" formatCode="#,##0.0;[Red]\-#,##0.0"/>
    <numFmt numFmtId="233" formatCode="#,##0.000;[Red]\-#,##0.000"/>
    <numFmt numFmtId="234" formatCode="0.000%"/>
    <numFmt numFmtId="235" formatCode="0.0_ "/>
    <numFmt numFmtId="236" formatCode="0.000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ゴシック"/>
      <family val="3"/>
    </font>
    <font>
      <sz val="12"/>
      <name val="ＭＳ Ｐゴシック"/>
      <family val="3"/>
    </font>
    <font>
      <sz val="11"/>
      <name val="HGｺﾞｼｯｸM"/>
      <family val="3"/>
    </font>
    <font>
      <sz val="12"/>
      <name val="HGｺﾞｼｯｸM"/>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4"/>
      <name val="HGｺﾞｼｯｸM"/>
      <family val="3"/>
    </font>
    <font>
      <sz val="11"/>
      <name val="HGSｺﾞｼｯｸM"/>
      <family val="3"/>
    </font>
    <font>
      <sz val="11"/>
      <name val="MS UI Gothic"/>
      <family val="3"/>
    </font>
    <font>
      <sz val="12"/>
      <name val="ＤＨＰ平成ゴシックW5"/>
      <family val="0"/>
    </font>
    <font>
      <sz val="11"/>
      <name val="ＤＨＰ平成ゴシックW5"/>
      <family val="0"/>
    </font>
    <font>
      <sz val="12"/>
      <name val="MS UI Gothic"/>
      <family val="3"/>
    </font>
    <font>
      <sz val="12"/>
      <name val="HGSｺﾞｼｯｸE"/>
      <family val="3"/>
    </font>
    <font>
      <u val="single"/>
      <sz val="10"/>
      <name val="ＭＳ Ｐゴシック"/>
      <family val="3"/>
    </font>
    <font>
      <sz val="11"/>
      <name val="ＭＳ 明朝"/>
      <family val="1"/>
    </font>
    <font>
      <sz val="13.5"/>
      <color indexed="8"/>
      <name val="ＭＳ Ｐゴシック"/>
      <family val="3"/>
    </font>
    <font>
      <sz val="9"/>
      <color indexed="8"/>
      <name val="ＭＳ Ｐゴシック"/>
      <family val="3"/>
    </font>
    <font>
      <sz val="11"/>
      <color indexed="8"/>
      <name val="ＭＳ Ｐゴシック"/>
      <family val="3"/>
    </font>
    <font>
      <b/>
      <sz val="10"/>
      <name val="ＭＳ Ｐゴシック"/>
      <family val="3"/>
    </font>
    <font>
      <b/>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ck"/>
      <bottom style="double"/>
    </border>
    <border>
      <left style="thin"/>
      <right style="medium"/>
      <top style="thick"/>
      <bottom style="double"/>
    </border>
    <border>
      <left>
        <color indexed="63"/>
      </left>
      <right style="thin"/>
      <top style="thick"/>
      <bottom style="double"/>
    </border>
    <border>
      <left style="thin"/>
      <right>
        <color indexed="63"/>
      </right>
      <top style="thick"/>
      <bottom style="double"/>
    </border>
    <border>
      <left>
        <color indexed="63"/>
      </left>
      <right style="thin"/>
      <top style="medium"/>
      <bottom>
        <color indexed="63"/>
      </bottom>
    </border>
    <border>
      <left style="medium"/>
      <right>
        <color indexed="63"/>
      </right>
      <top style="thick"/>
      <bottom style="double"/>
    </border>
    <border>
      <left style="thin"/>
      <right style="medium"/>
      <top>
        <color indexed="63"/>
      </top>
      <bottom>
        <color indexed="63"/>
      </bottom>
    </border>
    <border>
      <left style="thin"/>
      <right style="medium"/>
      <top style="double"/>
      <bottom style="medium"/>
    </border>
    <border>
      <left style="thin"/>
      <right style="thin"/>
      <top style="thin"/>
      <bottom style="medium"/>
    </border>
    <border>
      <left style="thin"/>
      <right>
        <color indexed="63"/>
      </right>
      <top style="thin"/>
      <bottom style="medium"/>
    </border>
    <border>
      <left style="thin"/>
      <right style="thin"/>
      <top>
        <color indexed="63"/>
      </top>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medium"/>
      <right>
        <color indexed="63"/>
      </right>
      <top style="double"/>
      <bottom style="medium"/>
    </border>
    <border>
      <left style="medium"/>
      <right>
        <color indexed="63"/>
      </right>
      <top style="double"/>
      <bottom style="double"/>
    </border>
    <border>
      <left style="thin"/>
      <right style="thin"/>
      <top style="double"/>
      <bottom style="double"/>
    </border>
    <border>
      <left>
        <color indexed="63"/>
      </left>
      <right style="medium"/>
      <top style="double"/>
      <bottom style="double"/>
    </border>
    <border>
      <left>
        <color indexed="63"/>
      </left>
      <right>
        <color indexed="63"/>
      </right>
      <top style="double"/>
      <bottom style="double"/>
    </border>
    <border>
      <left style="thin"/>
      <right style="thin"/>
      <top style="double"/>
      <bottom style="medium"/>
    </border>
    <border>
      <left>
        <color indexed="63"/>
      </left>
      <right style="medium"/>
      <top style="double"/>
      <bottom style="medium"/>
    </border>
    <border>
      <left>
        <color indexed="63"/>
      </left>
      <right>
        <color indexed="63"/>
      </right>
      <top style="double"/>
      <bottom style="medium"/>
    </border>
    <border>
      <left style="medium"/>
      <right style="medium"/>
      <top style="double"/>
      <bottom style="double"/>
    </border>
    <border>
      <left style="medium"/>
      <right style="medium"/>
      <top>
        <color indexed="63"/>
      </top>
      <bottom style="medium"/>
    </border>
    <border>
      <left>
        <color indexed="63"/>
      </left>
      <right style="thin"/>
      <top style="double"/>
      <bottom style="double"/>
    </border>
    <border>
      <left>
        <color indexed="63"/>
      </left>
      <right style="thin"/>
      <top style="double"/>
      <bottom style="medium"/>
    </border>
    <border>
      <left style="medium"/>
      <right>
        <color indexed="63"/>
      </right>
      <top style="thin"/>
      <bottom style="thin"/>
    </border>
    <border>
      <left style="thin"/>
      <right style="medium"/>
      <top style="thin"/>
      <bottom style="thin"/>
    </border>
    <border>
      <left style="thin"/>
      <right>
        <color indexed="63"/>
      </right>
      <top style="thin"/>
      <bottom style="thin"/>
    </border>
    <border>
      <left style="medium"/>
      <right style="medium"/>
      <top>
        <color indexed="63"/>
      </top>
      <bottom style="thin"/>
    </border>
    <border>
      <left>
        <color indexed="63"/>
      </left>
      <right style="thin"/>
      <top style="thin"/>
      <bottom style="thin"/>
    </border>
    <border>
      <left style="thin"/>
      <right style="medium"/>
      <top>
        <color indexed="63"/>
      </top>
      <bottom style="thin"/>
    </border>
    <border>
      <left style="thin"/>
      <right style="thin"/>
      <top>
        <color indexed="63"/>
      </top>
      <bottom style="thin"/>
    </border>
    <border>
      <left style="medium"/>
      <right style="medium"/>
      <top style="thin"/>
      <bottom style="thin"/>
    </border>
    <border>
      <left style="double"/>
      <right style="thin"/>
      <top style="thin"/>
      <bottom style="thin"/>
    </border>
    <border>
      <left style="medium"/>
      <right style="thin"/>
      <top style="thin"/>
      <bottom style="thin"/>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color indexed="63"/>
      </top>
      <bottom style="thin"/>
    </border>
    <border>
      <left>
        <color indexed="63"/>
      </left>
      <right>
        <color indexed="63"/>
      </right>
      <top style="thin"/>
      <bottom style="thin"/>
    </border>
    <border>
      <left style="medium"/>
      <right style="medium"/>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style="double"/>
    </border>
    <border>
      <left>
        <color indexed="63"/>
      </left>
      <right style="medium"/>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style="double"/>
      <top style="medium"/>
      <bottom>
        <color indexed="63"/>
      </bottom>
    </border>
    <border>
      <left style="medium"/>
      <right style="double"/>
      <top>
        <color indexed="63"/>
      </top>
      <bottom style="thin"/>
    </border>
    <border>
      <left style="medium"/>
      <right style="double"/>
      <top style="thin"/>
      <bottom style="thin"/>
    </border>
    <border>
      <left style="medium"/>
      <right style="double"/>
      <top>
        <color indexed="63"/>
      </top>
      <bottom style="medium"/>
    </border>
    <border>
      <left style="medium"/>
      <right style="double"/>
      <top style="medium"/>
      <bottom style="medium"/>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style="double"/>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hair"/>
      <top style="thin"/>
      <bottom style="medium"/>
    </border>
    <border>
      <left>
        <color indexed="63"/>
      </left>
      <right>
        <color indexed="63"/>
      </right>
      <top>
        <color indexed="63"/>
      </top>
      <bottom style="medium"/>
    </border>
    <border>
      <left style="hair"/>
      <right style="thin"/>
      <top style="thin"/>
      <bottom style="medium"/>
    </border>
    <border>
      <left>
        <color indexed="63"/>
      </left>
      <right style="medium"/>
      <top>
        <color indexed="63"/>
      </top>
      <bottom style="medium"/>
    </border>
    <border>
      <left style="double"/>
      <right style="thin"/>
      <top style="thin"/>
      <bottom style="medium"/>
    </border>
    <border>
      <left style="medium"/>
      <right style="medium"/>
      <top style="medium"/>
      <bottom>
        <color indexed="63"/>
      </bottom>
    </border>
    <border>
      <left style="medium"/>
      <right style="medium"/>
      <top style="double"/>
      <bottom style="medium"/>
    </border>
    <border>
      <left style="medium"/>
      <right style="thin"/>
      <top>
        <color indexed="63"/>
      </top>
      <bottom style="medium"/>
    </border>
    <border>
      <left style="medium"/>
      <right style="thin"/>
      <top style="double"/>
      <bottom style="medium"/>
    </border>
    <border>
      <left style="thin"/>
      <right style="thin"/>
      <top style="thin"/>
      <bottom style="thick"/>
    </border>
    <border>
      <left>
        <color indexed="63"/>
      </left>
      <right style="thin"/>
      <top>
        <color indexed="63"/>
      </top>
      <bottom style="thick"/>
    </border>
    <border>
      <left style="medium"/>
      <right>
        <color indexed="63"/>
      </right>
      <top style="medium"/>
      <bottom style="medium"/>
    </border>
    <border>
      <left style="double"/>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double"/>
    </border>
    <border>
      <left style="thin"/>
      <right>
        <color indexed="63"/>
      </right>
      <top style="thin"/>
      <bottom style="double"/>
    </border>
    <border>
      <left style="medium"/>
      <right style="medium"/>
      <top>
        <color indexed="63"/>
      </top>
      <bottom>
        <color indexed="63"/>
      </bottom>
    </border>
    <border>
      <left style="medium"/>
      <right style="medium"/>
      <top style="thin"/>
      <bottom style="double"/>
    </border>
    <border>
      <left style="medium"/>
      <right style="thin"/>
      <top style="thin"/>
      <bottom style="double"/>
    </border>
    <border>
      <left style="thin"/>
      <right>
        <color indexed="63"/>
      </right>
      <top style="double"/>
      <bottom style="medium"/>
    </border>
    <border>
      <left style="medium"/>
      <right style="thin"/>
      <top>
        <color indexed="63"/>
      </top>
      <bottom>
        <color indexed="63"/>
      </bottom>
    </border>
    <border>
      <left style="medium"/>
      <right style="double"/>
      <top style="thin"/>
      <bottom>
        <color indexed="63"/>
      </bottom>
    </border>
    <border>
      <left style="double"/>
      <right style="thin"/>
      <top>
        <color indexed="63"/>
      </top>
      <bottom>
        <color indexed="63"/>
      </bottom>
    </border>
    <border>
      <left>
        <color indexed="63"/>
      </left>
      <right style="medium"/>
      <top style="thin"/>
      <bottom>
        <color indexed="63"/>
      </bottom>
    </border>
    <border>
      <left style="medium"/>
      <right>
        <color indexed="63"/>
      </right>
      <top>
        <color indexed="63"/>
      </top>
      <bottom style="thick"/>
    </border>
    <border>
      <left style="medium"/>
      <right style="thin"/>
      <top style="medium"/>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n"/>
      <right>
        <color indexed="63"/>
      </right>
      <top style="medium"/>
      <bottom style="thin"/>
    </border>
    <border>
      <left>
        <color indexed="63"/>
      </left>
      <right style="thin"/>
      <top style="medium"/>
      <bottom style="thin"/>
    </border>
    <border>
      <left style="medium"/>
      <right style="medium"/>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thick"/>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uble"/>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double"/>
      <right style="thin"/>
      <top style="medium"/>
      <bottom>
        <color indexed="63"/>
      </bottom>
    </border>
    <border>
      <left style="double"/>
      <right style="thin"/>
      <top>
        <color indexed="63"/>
      </top>
      <bottom style="medium"/>
    </border>
    <border>
      <left style="medium"/>
      <right style="medium"/>
      <top style="medium"/>
      <bottom style="thin"/>
    </border>
    <border>
      <left style="medium"/>
      <right style="medium"/>
      <top style="thin"/>
      <bottom style="medium"/>
    </border>
  </borders>
  <cellStyleXfs count="63">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37" fillId="15" borderId="1" applyNumberFormat="0" applyAlignment="0" applyProtection="0"/>
    <xf numFmtId="0" fontId="3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39" fillId="0" borderId="3" applyNumberFormat="0" applyFill="0" applyAlignment="0" applyProtection="0"/>
    <xf numFmtId="0" fontId="40" fillId="16" borderId="0" applyNumberFormat="0" applyBorder="0" applyAlignment="0" applyProtection="0"/>
    <xf numFmtId="0" fontId="41" fillId="17"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17" borderId="9" applyNumberFormat="0" applyAlignment="0" applyProtection="0"/>
    <xf numFmtId="0" fontId="47"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48" fillId="7" borderId="4" applyNumberFormat="0" applyAlignment="0" applyProtection="0"/>
    <xf numFmtId="0" fontId="10" fillId="0" borderId="0" applyNumberFormat="0" applyFill="0" applyBorder="0" applyAlignment="0" applyProtection="0"/>
    <xf numFmtId="0" fontId="49" fillId="6" borderId="0" applyNumberFormat="0" applyBorder="0" applyAlignment="0" applyProtection="0"/>
  </cellStyleXfs>
  <cellXfs count="672">
    <xf numFmtId="0" fontId="0" fillId="0" borderId="0" xfId="0" applyAlignment="1">
      <alignment horizontal="distributed"/>
    </xf>
    <xf numFmtId="0" fontId="0" fillId="0" borderId="0" xfId="0" applyAlignment="1">
      <alignment horizontal="distributed" vertical="distributed"/>
    </xf>
    <xf numFmtId="0" fontId="8" fillId="0" borderId="0" xfId="0" applyFont="1" applyBorder="1" applyAlignment="1">
      <alignment horizontal="right"/>
    </xf>
    <xf numFmtId="0" fontId="6" fillId="0" borderId="0" xfId="0" applyFont="1" applyBorder="1" applyAlignment="1">
      <alignment horizontal="center"/>
    </xf>
    <xf numFmtId="0" fontId="7" fillId="0" borderId="0" xfId="0" applyFont="1" applyBorder="1" applyAlignment="1">
      <alignment/>
    </xf>
    <xf numFmtId="0" fontId="0" fillId="0" borderId="0" xfId="0" applyAlignment="1">
      <alignment horizontal="left"/>
    </xf>
    <xf numFmtId="0" fontId="12" fillId="0" borderId="0" xfId="0" applyFont="1" applyAlignment="1">
      <alignment horizontal="left"/>
    </xf>
    <xf numFmtId="0" fontId="0" fillId="0" borderId="0" xfId="0" applyFill="1" applyAlignment="1">
      <alignment horizontal="distributed"/>
    </xf>
    <xf numFmtId="0" fontId="0" fillId="0" borderId="0" xfId="0" applyAlignment="1">
      <alignment/>
    </xf>
    <xf numFmtId="0" fontId="0" fillId="0" borderId="0" xfId="0" applyFill="1" applyAlignment="1">
      <alignment horizontal="left"/>
    </xf>
    <xf numFmtId="0" fontId="11" fillId="0" borderId="0" xfId="0" applyFont="1" applyBorder="1" applyAlignment="1">
      <alignment horizontal="distributed" vertical="distributed"/>
    </xf>
    <xf numFmtId="0" fontId="0" fillId="0" borderId="0" xfId="0" applyFont="1" applyAlignment="1">
      <alignment horizontal="distributed"/>
    </xf>
    <xf numFmtId="0" fontId="0" fillId="0" borderId="0" xfId="0" applyFont="1" applyAlignment="1">
      <alignment horizontal="distributed" vertical="distributed"/>
    </xf>
    <xf numFmtId="10" fontId="0" fillId="0" borderId="10" xfId="42" applyNumberFormat="1" applyFont="1" applyFill="1" applyBorder="1" applyAlignment="1">
      <alignment horizontal="right"/>
    </xf>
    <xf numFmtId="0" fontId="0" fillId="0" borderId="0" xfId="0" applyFill="1" applyAlignment="1">
      <alignment horizontal="distributed" vertical="distributed"/>
    </xf>
    <xf numFmtId="0" fontId="13" fillId="0" borderId="0" xfId="0" applyFont="1" applyAlignment="1">
      <alignment horizontal="distributed" vertical="distributed"/>
    </xf>
    <xf numFmtId="0" fontId="13" fillId="0" borderId="0" xfId="0" applyFont="1" applyAlignment="1">
      <alignment horizontal="left" vertical="top"/>
    </xf>
    <xf numFmtId="0" fontId="13" fillId="0" borderId="0" xfId="0" applyFont="1" applyAlignment="1">
      <alignment horizontal="distributed"/>
    </xf>
    <xf numFmtId="0" fontId="13" fillId="0" borderId="0" xfId="0" applyFont="1" applyBorder="1" applyAlignment="1">
      <alignment horizontal="left" vertical="top"/>
    </xf>
    <xf numFmtId="0" fontId="19" fillId="0" borderId="0" xfId="0" applyFont="1" applyBorder="1" applyAlignment="1">
      <alignment horizontal="distributed" vertical="distributed"/>
    </xf>
    <xf numFmtId="0" fontId="20" fillId="0" borderId="0" xfId="0" applyFont="1" applyBorder="1" applyAlignment="1">
      <alignment horizontal="center" vertical="distributed"/>
    </xf>
    <xf numFmtId="0" fontId="20" fillId="0" borderId="0" xfId="0" applyFont="1" applyBorder="1" applyAlignment="1">
      <alignment horizontal="center"/>
    </xf>
    <xf numFmtId="0" fontId="13" fillId="0" borderId="0" xfId="0" applyFont="1" applyAlignment="1">
      <alignment horizontal="left" vertical="distributed"/>
    </xf>
    <xf numFmtId="0" fontId="13" fillId="0" borderId="0" xfId="0" applyFont="1" applyBorder="1" applyAlignment="1">
      <alignment horizontal="center" vertical="distributed"/>
    </xf>
    <xf numFmtId="0" fontId="13" fillId="0" borderId="0" xfId="0" applyFont="1" applyBorder="1" applyAlignment="1">
      <alignment horizontal="center"/>
    </xf>
    <xf numFmtId="0" fontId="0" fillId="0" borderId="0" xfId="0" applyFont="1" applyFill="1" applyAlignment="1">
      <alignment horizontal="right"/>
    </xf>
    <xf numFmtId="0" fontId="0" fillId="0" borderId="0" xfId="0" applyAlignment="1">
      <alignment horizontal="distributed" wrapText="1"/>
    </xf>
    <xf numFmtId="10" fontId="0" fillId="0" borderId="0" xfId="42" applyNumberFormat="1" applyFill="1" applyBorder="1" applyAlignment="1">
      <alignment horizontal="left"/>
    </xf>
    <xf numFmtId="0" fontId="0" fillId="0" borderId="0" xfId="0" applyFont="1" applyAlignment="1">
      <alignment horizontal="right"/>
    </xf>
    <xf numFmtId="0" fontId="0" fillId="0" borderId="11" xfId="0" applyFill="1" applyBorder="1" applyAlignment="1">
      <alignment horizontal="distributed"/>
    </xf>
    <xf numFmtId="0" fontId="0" fillId="0" borderId="0" xfId="0" applyFill="1" applyBorder="1" applyAlignment="1">
      <alignment horizontal="left"/>
    </xf>
    <xf numFmtId="0" fontId="0" fillId="0" borderId="0" xfId="0" applyFill="1" applyBorder="1" applyAlignment="1">
      <alignment horizontal="distributed"/>
    </xf>
    <xf numFmtId="38" fontId="0" fillId="0" borderId="0" xfId="49" applyFont="1" applyBorder="1" applyAlignment="1">
      <alignment horizontal="right"/>
    </xf>
    <xf numFmtId="224" fontId="0" fillId="0" borderId="0" xfId="42" applyNumberFormat="1" applyFont="1" applyBorder="1" applyAlignment="1">
      <alignment horizontal="right"/>
    </xf>
    <xf numFmtId="0" fontId="19" fillId="0" borderId="0" xfId="0" applyFont="1" applyBorder="1" applyAlignment="1">
      <alignment horizontal="right" vertical="distributed"/>
    </xf>
    <xf numFmtId="0" fontId="20" fillId="0" borderId="0" xfId="0" applyFont="1" applyBorder="1" applyAlignment="1">
      <alignment horizontal="right" vertical="distributed"/>
    </xf>
    <xf numFmtId="0" fontId="20" fillId="0" borderId="0" xfId="0" applyFont="1" applyBorder="1" applyAlignment="1">
      <alignment horizontal="right"/>
    </xf>
    <xf numFmtId="0" fontId="0" fillId="0" borderId="0" xfId="0" applyAlignment="1">
      <alignment horizontal="right" vertical="distributed"/>
    </xf>
    <xf numFmtId="0" fontId="18" fillId="0" borderId="0" xfId="0" applyFont="1" applyBorder="1" applyAlignment="1">
      <alignment/>
    </xf>
    <xf numFmtId="38" fontId="5" fillId="0" borderId="12" xfId="49" applyFont="1" applyBorder="1" applyAlignment="1">
      <alignment horizontal="center" vertical="center"/>
    </xf>
    <xf numFmtId="38" fontId="5" fillId="0" borderId="13" xfId="49" applyFont="1" applyBorder="1" applyAlignment="1">
      <alignment horizontal="center" vertical="center"/>
    </xf>
    <xf numFmtId="38" fontId="5" fillId="0" borderId="14" xfId="49" applyFont="1" applyBorder="1" applyAlignment="1">
      <alignment horizontal="center" vertical="center"/>
    </xf>
    <xf numFmtId="0" fontId="17" fillId="0" borderId="15" xfId="0" applyFont="1" applyBorder="1" applyAlignment="1">
      <alignment horizontal="center" vertical="center"/>
    </xf>
    <xf numFmtId="0" fontId="0" fillId="0" borderId="0" xfId="0" applyBorder="1" applyAlignment="1">
      <alignment horizontal="center"/>
    </xf>
    <xf numFmtId="0" fontId="0" fillId="0" borderId="16" xfId="0" applyFont="1" applyBorder="1" applyAlignment="1">
      <alignment horizontal="center" vertical="center"/>
    </xf>
    <xf numFmtId="0" fontId="14" fillId="0" borderId="17" xfId="0" applyFont="1" applyBorder="1" applyAlignment="1">
      <alignment horizontal="distributed" vertical="distributed"/>
    </xf>
    <xf numFmtId="0" fontId="0" fillId="0" borderId="18" xfId="0" applyBorder="1" applyAlignment="1">
      <alignment horizontal="distributed"/>
    </xf>
    <xf numFmtId="0" fontId="0" fillId="0" borderId="19" xfId="0" applyBorder="1" applyAlignment="1">
      <alignment horizontal="distributed"/>
    </xf>
    <xf numFmtId="0" fontId="0" fillId="0" borderId="20" xfId="0" applyFont="1" applyBorder="1" applyAlignment="1">
      <alignment horizontal="center" vertical="center" wrapText="1"/>
    </xf>
    <xf numFmtId="0" fontId="0" fillId="0" borderId="0" xfId="0" applyFill="1" applyAlignment="1">
      <alignment/>
    </xf>
    <xf numFmtId="0" fontId="0" fillId="0" borderId="0" xfId="0" applyAlignment="1">
      <alignment vertical="center"/>
    </xf>
    <xf numFmtId="0" fontId="30" fillId="0" borderId="0" xfId="0" applyFont="1" applyAlignment="1">
      <alignment vertical="center"/>
    </xf>
    <xf numFmtId="0" fontId="0" fillId="0" borderId="20" xfId="0" applyBorder="1" applyAlignment="1">
      <alignment horizontal="center" vertical="center"/>
    </xf>
    <xf numFmtId="0" fontId="7" fillId="0" borderId="20" xfId="0" applyFont="1" applyBorder="1" applyAlignment="1">
      <alignment horizontal="center" vertical="center"/>
    </xf>
    <xf numFmtId="0" fontId="0" fillId="0" borderId="20" xfId="0" applyFont="1" applyBorder="1" applyAlignment="1">
      <alignment horizontal="center" vertical="distributed"/>
    </xf>
    <xf numFmtId="0" fontId="7" fillId="0" borderId="21" xfId="0" applyFont="1" applyBorder="1" applyAlignment="1">
      <alignment horizontal="center" vertical="center"/>
    </xf>
    <xf numFmtId="0" fontId="17" fillId="0" borderId="22" xfId="0" applyFont="1" applyBorder="1" applyAlignment="1">
      <alignment horizontal="distributed" vertical="distributed"/>
    </xf>
    <xf numFmtId="0" fontId="0" fillId="0" borderId="20" xfId="0" applyFill="1" applyBorder="1" applyAlignment="1">
      <alignment horizontal="center" vertical="center"/>
    </xf>
    <xf numFmtId="0" fontId="0" fillId="0" borderId="20" xfId="0" applyFill="1" applyBorder="1" applyAlignment="1">
      <alignment horizontal="center" vertical="center" wrapText="1"/>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distributed"/>
    </xf>
    <xf numFmtId="0" fontId="14" fillId="0" borderId="26" xfId="0" applyFont="1" applyBorder="1" applyAlignment="1">
      <alignment horizontal="left" vertical="center" indent="1" shrinkToFit="1"/>
    </xf>
    <xf numFmtId="0" fontId="14" fillId="0" borderId="27" xfId="0" applyFont="1" applyBorder="1" applyAlignment="1">
      <alignment horizontal="left" vertical="center" indent="1" shrinkToFit="1"/>
    </xf>
    <xf numFmtId="38" fontId="0" fillId="0" borderId="28" xfId="49" applyFont="1" applyBorder="1" applyAlignment="1">
      <alignment horizontal="right" vertical="center"/>
    </xf>
    <xf numFmtId="224" fontId="0" fillId="0" borderId="29" xfId="42" applyNumberFormat="1" applyFont="1" applyBorder="1" applyAlignment="1">
      <alignment horizontal="right" vertical="center"/>
    </xf>
    <xf numFmtId="224" fontId="0" fillId="0" borderId="30" xfId="42" applyNumberFormat="1" applyFont="1" applyBorder="1" applyAlignment="1">
      <alignment horizontal="right" vertical="center"/>
    </xf>
    <xf numFmtId="38" fontId="0" fillId="0" borderId="31" xfId="49" applyFont="1" applyBorder="1" applyAlignment="1">
      <alignment horizontal="right" vertical="center"/>
    </xf>
    <xf numFmtId="224" fontId="0" fillId="0" borderId="32" xfId="42" applyNumberFormat="1" applyFont="1" applyBorder="1" applyAlignment="1">
      <alignment horizontal="right" vertical="center"/>
    </xf>
    <xf numFmtId="224" fontId="0" fillId="0" borderId="33" xfId="42" applyNumberFormat="1" applyFont="1" applyBorder="1" applyAlignment="1">
      <alignment horizontal="right" vertical="center"/>
    </xf>
    <xf numFmtId="224" fontId="0" fillId="0" borderId="34" xfId="42" applyNumberFormat="1" applyFont="1" applyFill="1" applyBorder="1" applyAlignment="1">
      <alignment horizontal="center" vertical="center"/>
    </xf>
    <xf numFmtId="224" fontId="0" fillId="0" borderId="35" xfId="42" applyNumberFormat="1" applyFont="1" applyFill="1" applyBorder="1" applyAlignment="1">
      <alignment horizontal="center" vertical="center"/>
    </xf>
    <xf numFmtId="38" fontId="0" fillId="0" borderId="36" xfId="49" applyFont="1" applyBorder="1" applyAlignment="1">
      <alignment horizontal="right" vertical="center"/>
    </xf>
    <xf numFmtId="224" fontId="0" fillId="0" borderId="28" xfId="42" applyNumberFormat="1" applyFont="1" applyBorder="1" applyAlignment="1">
      <alignment horizontal="right" vertical="center"/>
    </xf>
    <xf numFmtId="38" fontId="0" fillId="0" borderId="37" xfId="49" applyFont="1" applyBorder="1" applyAlignment="1">
      <alignment horizontal="right" vertical="center"/>
    </xf>
    <xf numFmtId="224" fontId="0" fillId="0" borderId="31" xfId="42" applyNumberFormat="1" applyFont="1" applyBorder="1" applyAlignment="1">
      <alignment horizontal="right" vertical="center"/>
    </xf>
    <xf numFmtId="224" fontId="0" fillId="0" borderId="36" xfId="42" applyNumberFormat="1" applyFont="1" applyBorder="1" applyAlignment="1">
      <alignment horizontal="center" vertical="center"/>
    </xf>
    <xf numFmtId="224" fontId="0" fillId="0" borderId="37" xfId="42" applyNumberFormat="1" applyFont="1" applyBorder="1" applyAlignment="1">
      <alignment horizontal="center" vertical="center"/>
    </xf>
    <xf numFmtId="0" fontId="14" fillId="0" borderId="38" xfId="0" applyFont="1" applyFill="1" applyBorder="1" applyAlignment="1">
      <alignment horizontal="left" vertical="center" indent="1" shrinkToFit="1"/>
    </xf>
    <xf numFmtId="38" fontId="0" fillId="0" borderId="10" xfId="49" applyFont="1" applyFill="1" applyBorder="1" applyAlignment="1">
      <alignment horizontal="right" vertical="center"/>
    </xf>
    <xf numFmtId="224" fontId="0" fillId="0" borderId="39" xfId="42" applyNumberFormat="1" applyFont="1" applyFill="1" applyBorder="1" applyAlignment="1">
      <alignment horizontal="right" vertical="center"/>
    </xf>
    <xf numFmtId="224" fontId="0" fillId="0" borderId="40" xfId="42" applyNumberFormat="1" applyFont="1" applyFill="1" applyBorder="1" applyAlignment="1">
      <alignment horizontal="right" vertical="center"/>
    </xf>
    <xf numFmtId="224" fontId="0" fillId="0" borderId="41" xfId="42" applyNumberFormat="1" applyFont="1" applyFill="1" applyBorder="1" applyAlignment="1">
      <alignment horizontal="center" vertical="center"/>
    </xf>
    <xf numFmtId="38" fontId="0" fillId="0" borderId="42" xfId="49" applyFont="1" applyFill="1" applyBorder="1" applyAlignment="1">
      <alignment horizontal="right" vertical="center"/>
    </xf>
    <xf numFmtId="224" fontId="0" fillId="0" borderId="10" xfId="42" applyNumberFormat="1" applyFont="1" applyFill="1" applyBorder="1" applyAlignment="1">
      <alignment horizontal="center" vertical="center"/>
    </xf>
    <xf numFmtId="0" fontId="0" fillId="0" borderId="43" xfId="0" applyFill="1" applyBorder="1" applyAlignment="1">
      <alignment horizontal="center"/>
    </xf>
    <xf numFmtId="224" fontId="0" fillId="0" borderId="44" xfId="42" applyNumberFormat="1" applyFont="1" applyFill="1" applyBorder="1" applyAlignment="1">
      <alignment horizontal="right" vertical="center"/>
    </xf>
    <xf numFmtId="38" fontId="0" fillId="0" borderId="10" xfId="49" applyFont="1" applyFill="1" applyBorder="1" applyAlignment="1">
      <alignment horizontal="right"/>
    </xf>
    <xf numFmtId="10" fontId="0" fillId="0" borderId="10" xfId="42" applyNumberFormat="1" applyFill="1" applyBorder="1" applyAlignment="1">
      <alignment horizontal="right"/>
    </xf>
    <xf numFmtId="0" fontId="14" fillId="0" borderId="45" xfId="0" applyFont="1" applyFill="1" applyBorder="1" applyAlignment="1">
      <alignment horizontal="left" vertical="center" indent="1"/>
    </xf>
    <xf numFmtId="0" fontId="0" fillId="0" borderId="21" xfId="0" applyFill="1" applyBorder="1" applyAlignment="1">
      <alignment horizontal="center" vertical="center" wrapText="1"/>
    </xf>
    <xf numFmtId="0" fontId="0" fillId="0" borderId="25" xfId="0" applyFill="1" applyBorder="1" applyAlignment="1">
      <alignment horizontal="center" vertical="center" wrapText="1"/>
    </xf>
    <xf numFmtId="38" fontId="0" fillId="0" borderId="46" xfId="49" applyFill="1" applyBorder="1" applyAlignment="1">
      <alignment horizontal="right"/>
    </xf>
    <xf numFmtId="38" fontId="0" fillId="0" borderId="10" xfId="49" applyFill="1" applyBorder="1" applyAlignment="1">
      <alignment horizontal="right"/>
    </xf>
    <xf numFmtId="38" fontId="0" fillId="0" borderId="42" xfId="49" applyFill="1" applyBorder="1" applyAlignment="1">
      <alignment horizontal="right"/>
    </xf>
    <xf numFmtId="0" fontId="14" fillId="18" borderId="10" xfId="0" applyFont="1" applyFill="1" applyBorder="1" applyAlignment="1">
      <alignment horizontal="left" vertical="center" indent="1" shrinkToFit="1"/>
    </xf>
    <xf numFmtId="0" fontId="14" fillId="0" borderId="10" xfId="0" applyFont="1" applyFill="1" applyBorder="1" applyAlignment="1">
      <alignment horizontal="left" vertical="center" indent="1" shrinkToFit="1"/>
    </xf>
    <xf numFmtId="38" fontId="0" fillId="18" borderId="10" xfId="49" applyFont="1" applyFill="1" applyBorder="1" applyAlignment="1">
      <alignment horizontal="left" vertical="center" wrapText="1"/>
    </xf>
    <xf numFmtId="38" fontId="0" fillId="0" borderId="10" xfId="49" applyFont="1" applyFill="1" applyBorder="1" applyAlignment="1">
      <alignment horizontal="left" vertical="center" wrapText="1"/>
    </xf>
    <xf numFmtId="0" fontId="0" fillId="18" borderId="10" xfId="0" applyFill="1" applyBorder="1" applyAlignment="1">
      <alignment horizontal="left" vertical="center" wrapText="1"/>
    </xf>
    <xf numFmtId="38" fontId="0" fillId="0" borderId="47" xfId="49" applyFill="1" applyBorder="1" applyAlignment="1">
      <alignment horizontal="right" vertical="center"/>
    </xf>
    <xf numFmtId="38" fontId="0" fillId="0" borderId="39" xfId="49" applyFont="1" applyFill="1" applyBorder="1" applyAlignment="1">
      <alignment horizontal="right" vertical="center"/>
    </xf>
    <xf numFmtId="10" fontId="0" fillId="0" borderId="42" xfId="42" applyNumberFormat="1" applyFill="1" applyBorder="1" applyAlignment="1">
      <alignment horizontal="right" vertical="center"/>
    </xf>
    <xf numFmtId="10" fontId="0" fillId="0" borderId="10" xfId="42" applyNumberFormat="1" applyFill="1" applyBorder="1" applyAlignment="1">
      <alignment horizontal="right" vertical="center"/>
    </xf>
    <xf numFmtId="10" fontId="0" fillId="0" borderId="40" xfId="42" applyNumberFormat="1" applyFill="1" applyBorder="1" applyAlignment="1">
      <alignment horizontal="right" vertical="center"/>
    </xf>
    <xf numFmtId="10" fontId="0" fillId="0" borderId="39" xfId="42" applyNumberFormat="1" applyFill="1" applyBorder="1" applyAlignment="1">
      <alignment horizontal="right" vertical="center"/>
    </xf>
    <xf numFmtId="38" fontId="0" fillId="0" borderId="44" xfId="49" applyFont="1" applyFill="1" applyBorder="1" applyAlignment="1">
      <alignment horizontal="right" vertical="center"/>
    </xf>
    <xf numFmtId="0" fontId="24" fillId="0" borderId="44" xfId="0" applyFont="1" applyBorder="1" applyAlignment="1">
      <alignment horizontal="center" vertical="center"/>
    </xf>
    <xf numFmtId="38" fontId="24" fillId="0" borderId="44" xfId="0" applyNumberFormat="1" applyFont="1" applyBorder="1" applyAlignment="1">
      <alignment horizontal="right" vertical="center"/>
    </xf>
    <xf numFmtId="38" fontId="25" fillId="0" borderId="44" xfId="49" applyFont="1" applyFill="1" applyBorder="1" applyAlignment="1">
      <alignment horizontal="right" vertical="center"/>
    </xf>
    <xf numFmtId="38" fontId="24" fillId="0" borderId="44" xfId="49" applyFont="1" applyBorder="1" applyAlignment="1">
      <alignment horizontal="right" vertical="center"/>
    </xf>
    <xf numFmtId="224" fontId="24" fillId="0" borderId="44" xfId="0" applyNumberFormat="1" applyFont="1" applyBorder="1" applyAlignment="1">
      <alignment horizontal="center" vertical="center"/>
    </xf>
    <xf numFmtId="224" fontId="0" fillId="0" borderId="44" xfId="42" applyNumberFormat="1" applyFont="1" applyFill="1" applyBorder="1" applyAlignment="1">
      <alignment horizontal="center" vertical="center"/>
    </xf>
    <xf numFmtId="224" fontId="24" fillId="0" borderId="44" xfId="42" applyNumberFormat="1" applyFont="1" applyBorder="1" applyAlignment="1">
      <alignment horizontal="center" vertical="center"/>
    </xf>
    <xf numFmtId="224" fontId="0" fillId="0" borderId="10" xfId="0" applyNumberFormat="1" applyFill="1" applyBorder="1" applyAlignment="1">
      <alignment horizontal="center" vertical="center"/>
    </xf>
    <xf numFmtId="38" fontId="23" fillId="0" borderId="10" xfId="49" applyFont="1" applyFill="1" applyBorder="1" applyAlignment="1">
      <alignment horizontal="center" vertical="center"/>
    </xf>
    <xf numFmtId="0" fontId="17" fillId="0" borderId="42" xfId="0" applyFont="1" applyFill="1" applyBorder="1" applyAlignment="1">
      <alignment horizontal="center" vertical="distributed"/>
    </xf>
    <xf numFmtId="0" fontId="17" fillId="0" borderId="10" xfId="0" applyFont="1" applyFill="1" applyBorder="1" applyAlignment="1">
      <alignment horizontal="center" vertical="distributed"/>
    </xf>
    <xf numFmtId="0" fontId="17" fillId="0" borderId="10" xfId="0" applyFont="1" applyFill="1" applyBorder="1" applyAlignment="1">
      <alignment horizontal="left" vertical="top" wrapText="1"/>
    </xf>
    <xf numFmtId="38" fontId="17" fillId="0" borderId="10" xfId="49" applyFont="1" applyFill="1" applyBorder="1" applyAlignment="1">
      <alignment horizontal="center" vertical="center"/>
    </xf>
    <xf numFmtId="38" fontId="17" fillId="0" borderId="44" xfId="49" applyFont="1" applyFill="1" applyBorder="1" applyAlignment="1">
      <alignment horizontal="center" vertical="center"/>
    </xf>
    <xf numFmtId="10" fontId="17" fillId="0" borderId="44" xfId="42" applyNumberFormat="1" applyFont="1" applyFill="1" applyBorder="1" applyAlignment="1">
      <alignment horizontal="center" vertical="center"/>
    </xf>
    <xf numFmtId="38" fontId="0" fillId="0" borderId="10" xfId="49" applyFont="1" applyFill="1" applyBorder="1" applyAlignment="1">
      <alignment horizontal="center" vertical="center"/>
    </xf>
    <xf numFmtId="38" fontId="0" fillId="0" borderId="40" xfId="49" applyFont="1" applyFill="1" applyBorder="1" applyAlignment="1">
      <alignment horizontal="right" vertical="center"/>
    </xf>
    <xf numFmtId="0" fontId="14" fillId="0" borderId="48" xfId="0" applyFont="1" applyFill="1" applyBorder="1" applyAlignment="1">
      <alignment horizontal="left" vertical="center" indent="1" shrinkToFit="1"/>
    </xf>
    <xf numFmtId="224" fontId="0" fillId="0" borderId="43" xfId="42" applyNumberFormat="1" applyFont="1" applyFill="1" applyBorder="1" applyAlignment="1">
      <alignment horizontal="right" vertical="center"/>
    </xf>
    <xf numFmtId="224" fontId="0" fillId="0" borderId="49" xfId="42" applyNumberFormat="1" applyFont="1" applyFill="1" applyBorder="1" applyAlignment="1">
      <alignment horizontal="right" vertical="center"/>
    </xf>
    <xf numFmtId="38" fontId="0" fillId="0" borderId="50" xfId="49" applyFont="1" applyFill="1" applyBorder="1" applyAlignment="1">
      <alignment horizontal="right" vertical="center"/>
    </xf>
    <xf numFmtId="38" fontId="0" fillId="0" borderId="51" xfId="49" applyFont="1" applyFill="1" applyBorder="1" applyAlignment="1">
      <alignment horizontal="center" vertical="center"/>
    </xf>
    <xf numFmtId="0" fontId="22" fillId="0" borderId="10" xfId="0" applyFont="1" applyFill="1" applyBorder="1" applyAlignment="1">
      <alignment horizontal="left" vertical="center" indent="1" shrinkToFit="1"/>
    </xf>
    <xf numFmtId="10" fontId="0" fillId="0" borderId="39" xfId="42" applyNumberFormat="1" applyFont="1" applyFill="1" applyBorder="1" applyAlignment="1">
      <alignment horizontal="right" vertical="center"/>
    </xf>
    <xf numFmtId="0" fontId="14" fillId="0" borderId="51" xfId="0" applyFont="1" applyFill="1" applyBorder="1" applyAlignment="1">
      <alignment horizontal="left" vertical="center" indent="1" shrinkToFit="1"/>
    </xf>
    <xf numFmtId="38" fontId="0" fillId="0" borderId="51" xfId="49" applyFont="1" applyFill="1" applyBorder="1" applyAlignment="1">
      <alignment horizontal="left" vertical="center" wrapText="1"/>
    </xf>
    <xf numFmtId="38" fontId="0" fillId="0" borderId="44" xfId="49" applyFont="1" applyFill="1" applyBorder="1" applyAlignment="1">
      <alignment horizontal="left" vertical="center" wrapText="1"/>
    </xf>
    <xf numFmtId="0" fontId="0" fillId="0" borderId="44" xfId="0" applyFill="1" applyBorder="1" applyAlignment="1">
      <alignment horizontal="left" vertical="center" wrapText="1"/>
    </xf>
    <xf numFmtId="0" fontId="0" fillId="0" borderId="10" xfId="0" applyFill="1" applyBorder="1" applyAlignment="1">
      <alignment horizontal="left" vertical="center" wrapText="1"/>
    </xf>
    <xf numFmtId="38" fontId="23" fillId="18" borderId="10" xfId="49" applyFont="1" applyFill="1" applyBorder="1" applyAlignment="1">
      <alignment horizontal="center" vertical="center"/>
    </xf>
    <xf numFmtId="224" fontId="0" fillId="0" borderId="10" xfId="42" applyNumberFormat="1" applyFont="1" applyFill="1" applyBorder="1" applyAlignment="1">
      <alignment horizontal="center" vertical="center"/>
    </xf>
    <xf numFmtId="38" fontId="0" fillId="0" borderId="47" xfId="49" applyFont="1" applyFill="1" applyBorder="1" applyAlignment="1">
      <alignment horizontal="right" vertical="center"/>
    </xf>
    <xf numFmtId="0" fontId="0" fillId="0" borderId="10" xfId="0" applyFill="1" applyBorder="1" applyAlignment="1">
      <alignment horizontal="left" vertical="center"/>
    </xf>
    <xf numFmtId="0" fontId="14" fillId="0" borderId="41" xfId="0" applyFont="1" applyFill="1" applyBorder="1" applyAlignment="1">
      <alignment horizontal="left" vertical="center" indent="1"/>
    </xf>
    <xf numFmtId="38" fontId="0" fillId="0" borderId="52" xfId="49" applyFont="1" applyFill="1" applyBorder="1" applyAlignment="1">
      <alignment horizontal="right" vertical="center"/>
    </xf>
    <xf numFmtId="38" fontId="0" fillId="0" borderId="43" xfId="49" applyFill="1" applyBorder="1" applyAlignment="1">
      <alignment horizontal="right" vertical="center"/>
    </xf>
    <xf numFmtId="10" fontId="0" fillId="0" borderId="50" xfId="42" applyNumberFormat="1" applyFill="1" applyBorder="1" applyAlignment="1">
      <alignment horizontal="right" vertical="center"/>
    </xf>
    <xf numFmtId="10" fontId="0" fillId="0" borderId="44" xfId="42" applyNumberFormat="1" applyFill="1" applyBorder="1" applyAlignment="1">
      <alignment horizontal="right" vertical="center"/>
    </xf>
    <xf numFmtId="10" fontId="0" fillId="0" borderId="49" xfId="42" applyNumberFormat="1" applyFill="1" applyBorder="1" applyAlignment="1">
      <alignment horizontal="right" vertical="center"/>
    </xf>
    <xf numFmtId="10" fontId="0" fillId="0" borderId="43" xfId="42" applyNumberFormat="1" applyFill="1" applyBorder="1" applyAlignment="1">
      <alignment horizontal="right" vertical="center"/>
    </xf>
    <xf numFmtId="38" fontId="0" fillId="0" borderId="39" xfId="49" applyFill="1" applyBorder="1" applyAlignment="1">
      <alignment horizontal="right" vertical="center"/>
    </xf>
    <xf numFmtId="38" fontId="0" fillId="0" borderId="10" xfId="49" applyFont="1" applyFill="1" applyBorder="1" applyAlignment="1">
      <alignment horizontal="left" vertical="center" wrapText="1"/>
    </xf>
    <xf numFmtId="10" fontId="0" fillId="0" borderId="10" xfId="42" applyNumberFormat="1" applyFont="1" applyFill="1" applyBorder="1" applyAlignment="1">
      <alignment horizontal="right" vertical="center"/>
    </xf>
    <xf numFmtId="10" fontId="0" fillId="0" borderId="40" xfId="42" applyNumberFormat="1" applyFont="1" applyFill="1" applyBorder="1" applyAlignment="1">
      <alignment horizontal="right" vertical="center"/>
    </xf>
    <xf numFmtId="10" fontId="0" fillId="0" borderId="39" xfId="42" applyNumberFormat="1" applyFont="1" applyFill="1" applyBorder="1" applyAlignment="1">
      <alignment horizontal="right" vertical="center"/>
    </xf>
    <xf numFmtId="38" fontId="0" fillId="0" borderId="46" xfId="49" applyFont="1" applyFill="1" applyBorder="1" applyAlignment="1">
      <alignment horizontal="right"/>
    </xf>
    <xf numFmtId="0" fontId="14" fillId="0" borderId="45" xfId="0" applyFont="1" applyFill="1" applyBorder="1" applyAlignment="1">
      <alignment horizontal="left" vertical="center" wrapText="1" indent="1"/>
    </xf>
    <xf numFmtId="0" fontId="17" fillId="0" borderId="42" xfId="0" applyFont="1" applyFill="1" applyBorder="1" applyAlignment="1">
      <alignment horizontal="center" vertical="distributed" wrapText="1"/>
    </xf>
    <xf numFmtId="0" fontId="17" fillId="0" borderId="10" xfId="0" applyFont="1" applyFill="1" applyBorder="1" applyAlignment="1">
      <alignment horizontal="center" vertical="distributed" wrapText="1"/>
    </xf>
    <xf numFmtId="38" fontId="0" fillId="0" borderId="53" xfId="49" applyFont="1" applyFill="1" applyBorder="1" applyAlignment="1">
      <alignment horizontal="right" vertical="center"/>
    </xf>
    <xf numFmtId="38" fontId="0" fillId="0" borderId="10" xfId="49" applyFont="1" applyFill="1" applyBorder="1" applyAlignment="1">
      <alignment horizontal="right" vertical="center"/>
    </xf>
    <xf numFmtId="0" fontId="17" fillId="0" borderId="0" xfId="0" applyFont="1" applyFill="1" applyAlignment="1">
      <alignment vertical="center"/>
    </xf>
    <xf numFmtId="0" fontId="17" fillId="0" borderId="0" xfId="0" applyFont="1" applyAlignment="1">
      <alignment horizontal="distributed"/>
    </xf>
    <xf numFmtId="0" fontId="0" fillId="0" borderId="10" xfId="0" applyFill="1" applyBorder="1" applyAlignment="1">
      <alignment horizontal="center" vertical="center"/>
    </xf>
    <xf numFmtId="0" fontId="17" fillId="0" borderId="10" xfId="0" applyFont="1" applyFill="1" applyBorder="1" applyAlignment="1">
      <alignment vertical="top" wrapText="1"/>
    </xf>
    <xf numFmtId="38" fontId="0" fillId="0" borderId="47" xfId="49" applyFont="1" applyFill="1" applyBorder="1" applyAlignment="1">
      <alignment horizontal="right" vertical="center"/>
    </xf>
    <xf numFmtId="0" fontId="17" fillId="0" borderId="10" xfId="0" applyFont="1" applyFill="1" applyBorder="1" applyAlignment="1">
      <alignment horizontal="left" vertical="center" wrapText="1"/>
    </xf>
    <xf numFmtId="10" fontId="0" fillId="0" borderId="10" xfId="0" applyNumberFormat="1" applyFill="1" applyBorder="1" applyAlignment="1">
      <alignment horizontal="center" vertical="center"/>
    </xf>
    <xf numFmtId="0" fontId="14" fillId="0" borderId="54" xfId="0" applyFont="1" applyFill="1" applyBorder="1" applyAlignment="1">
      <alignment horizontal="left" vertical="center" indent="1"/>
    </xf>
    <xf numFmtId="38" fontId="0" fillId="0" borderId="55" xfId="49" applyFill="1" applyBorder="1" applyAlignment="1">
      <alignment horizontal="right" vertical="center"/>
    </xf>
    <xf numFmtId="10" fontId="0" fillId="0" borderId="56" xfId="42" applyNumberFormat="1" applyFill="1" applyBorder="1" applyAlignment="1">
      <alignment horizontal="right" vertical="center"/>
    </xf>
    <xf numFmtId="10" fontId="0" fillId="0" borderId="57" xfId="42" applyNumberFormat="1" applyFill="1" applyBorder="1" applyAlignment="1">
      <alignment horizontal="right" vertical="center"/>
    </xf>
    <xf numFmtId="10" fontId="0" fillId="0" borderId="58" xfId="42" applyNumberFormat="1" applyFill="1" applyBorder="1" applyAlignment="1">
      <alignment horizontal="right" vertical="center"/>
    </xf>
    <xf numFmtId="10" fontId="0" fillId="0" borderId="55" xfId="42" applyNumberFormat="1" applyFill="1" applyBorder="1" applyAlignment="1">
      <alignment horizontal="right" vertical="center"/>
    </xf>
    <xf numFmtId="38" fontId="0" fillId="0" borderId="59" xfId="49" applyFont="1" applyFill="1" applyBorder="1" applyAlignment="1">
      <alignment horizontal="right" vertical="center"/>
    </xf>
    <xf numFmtId="0" fontId="17" fillId="0" borderId="42" xfId="0" applyFont="1" applyFill="1" applyBorder="1" applyAlignment="1">
      <alignment horizontal="left" vertical="top" wrapText="1"/>
    </xf>
    <xf numFmtId="38" fontId="17" fillId="0" borderId="10" xfId="49" applyFont="1" applyFill="1" applyBorder="1" applyAlignment="1">
      <alignment horizontal="center" vertical="center" wrapText="1"/>
    </xf>
    <xf numFmtId="38" fontId="0" fillId="0" borderId="10" xfId="49" applyFont="1" applyFill="1" applyBorder="1" applyAlignment="1">
      <alignment horizontal="right"/>
    </xf>
    <xf numFmtId="49" fontId="17" fillId="0" borderId="10" xfId="0" applyNumberFormat="1" applyFont="1" applyFill="1" applyBorder="1" applyAlignment="1">
      <alignment horizontal="left" vertical="top" wrapText="1"/>
    </xf>
    <xf numFmtId="0" fontId="17" fillId="0" borderId="51" xfId="0" applyFont="1" applyFill="1" applyBorder="1" applyAlignment="1">
      <alignment horizontal="left" vertical="top" wrapText="1"/>
    </xf>
    <xf numFmtId="0" fontId="17" fillId="0" borderId="10" xfId="0" applyFont="1" applyFill="1" applyBorder="1" applyAlignment="1">
      <alignment horizontal="center" vertical="top" wrapText="1"/>
    </xf>
    <xf numFmtId="0" fontId="14" fillId="0" borderId="27" xfId="0" applyFont="1" applyFill="1" applyBorder="1" applyAlignment="1">
      <alignment horizontal="left" vertical="center" indent="1" shrinkToFit="1"/>
    </xf>
    <xf numFmtId="38" fontId="0" fillId="0" borderId="60" xfId="49" applyFont="1" applyFill="1" applyBorder="1" applyAlignment="1">
      <alignment horizontal="right" vertical="center"/>
    </xf>
    <xf numFmtId="224" fontId="0" fillId="0" borderId="61" xfId="42" applyNumberFormat="1" applyFont="1" applyFill="1" applyBorder="1" applyAlignment="1">
      <alignment horizontal="right" vertical="center"/>
    </xf>
    <xf numFmtId="38" fontId="0" fillId="0" borderId="28" xfId="49" applyFont="1" applyFill="1" applyBorder="1" applyAlignment="1">
      <alignment horizontal="right" vertical="center"/>
    </xf>
    <xf numFmtId="224" fontId="0" fillId="0" borderId="62" xfId="42" applyNumberFormat="1" applyFont="1" applyFill="1" applyBorder="1" applyAlignment="1">
      <alignment horizontal="right" vertical="center"/>
    </xf>
    <xf numFmtId="38" fontId="0" fillId="0" borderId="63" xfId="49" applyFont="1" applyFill="1" applyBorder="1" applyAlignment="1">
      <alignment horizontal="right" vertical="center"/>
    </xf>
    <xf numFmtId="224" fontId="0" fillId="0" borderId="36" xfId="42" applyNumberFormat="1" applyFont="1" applyFill="1" applyBorder="1" applyAlignment="1">
      <alignment horizontal="center" vertical="center"/>
    </xf>
    <xf numFmtId="0" fontId="22" fillId="0" borderId="60" xfId="0" applyFont="1" applyFill="1" applyBorder="1" applyAlignment="1">
      <alignment horizontal="left" vertical="center" indent="1" shrinkToFit="1"/>
    </xf>
    <xf numFmtId="224" fontId="0" fillId="0" borderId="60" xfId="42" applyNumberFormat="1" applyFont="1" applyFill="1" applyBorder="1" applyAlignment="1">
      <alignment horizontal="center" vertical="center"/>
    </xf>
    <xf numFmtId="224" fontId="0" fillId="0" borderId="60" xfId="42" applyNumberFormat="1" applyFont="1" applyFill="1" applyBorder="1" applyAlignment="1">
      <alignment horizontal="center" vertical="center"/>
    </xf>
    <xf numFmtId="0" fontId="0" fillId="0" borderId="41" xfId="0" applyFill="1" applyBorder="1" applyAlignment="1">
      <alignment horizontal="left" vertical="center" indent="1"/>
    </xf>
    <xf numFmtId="0" fontId="0" fillId="0" borderId="43" xfId="0" applyFill="1" applyBorder="1" applyAlignment="1">
      <alignment horizontal="right" vertical="center"/>
    </xf>
    <xf numFmtId="10" fontId="0" fillId="0" borderId="50" xfId="42" applyNumberFormat="1" applyFont="1" applyFill="1" applyBorder="1" applyAlignment="1">
      <alignment horizontal="right" vertical="center"/>
    </xf>
    <xf numFmtId="10" fontId="0" fillId="0" borderId="44" xfId="42" applyNumberFormat="1" applyFont="1" applyFill="1" applyBorder="1" applyAlignment="1">
      <alignment horizontal="right" vertical="center"/>
    </xf>
    <xf numFmtId="10" fontId="0" fillId="0" borderId="49" xfId="42" applyNumberFormat="1" applyFont="1" applyFill="1" applyBorder="1" applyAlignment="1">
      <alignment horizontal="right" vertical="center"/>
    </xf>
    <xf numFmtId="10" fontId="0" fillId="0" borderId="43" xfId="42" applyNumberFormat="1" applyFont="1" applyFill="1" applyBorder="1" applyAlignment="1">
      <alignment horizontal="right" vertical="center"/>
    </xf>
    <xf numFmtId="0" fontId="14" fillId="0" borderId="64" xfId="0" applyFont="1" applyFill="1" applyBorder="1" applyAlignment="1">
      <alignment horizontal="left" vertical="center" indent="1" shrinkToFit="1"/>
    </xf>
    <xf numFmtId="38" fontId="0" fillId="0" borderId="60" xfId="49" applyFont="1" applyFill="1" applyBorder="1" applyAlignment="1">
      <alignment horizontal="left" vertical="center" wrapText="1"/>
    </xf>
    <xf numFmtId="0" fontId="0" fillId="0" borderId="60" xfId="0" applyFill="1" applyBorder="1" applyAlignment="1">
      <alignment horizontal="left" vertical="center" wrapText="1"/>
    </xf>
    <xf numFmtId="38" fontId="0" fillId="0" borderId="64" xfId="49" applyFont="1" applyFill="1" applyBorder="1" applyAlignment="1">
      <alignment horizontal="left" vertical="center" wrapText="1"/>
    </xf>
    <xf numFmtId="0" fontId="17" fillId="0" borderId="50" xfId="0" applyFont="1" applyFill="1" applyBorder="1" applyAlignment="1">
      <alignment horizontal="center" vertical="distributed"/>
    </xf>
    <xf numFmtId="0" fontId="17" fillId="0" borderId="44" xfId="0" applyFont="1" applyFill="1" applyBorder="1" applyAlignment="1">
      <alignment horizontal="center" vertical="distributed"/>
    </xf>
    <xf numFmtId="0" fontId="17" fillId="0" borderId="44" xfId="0" applyFont="1" applyFill="1" applyBorder="1" applyAlignment="1">
      <alignment horizontal="left" vertical="top" wrapText="1"/>
    </xf>
    <xf numFmtId="0" fontId="17" fillId="0" borderId="0" xfId="0" applyFont="1" applyFill="1" applyAlignment="1">
      <alignment horizontal="left" vertical="center"/>
    </xf>
    <xf numFmtId="38" fontId="0" fillId="0" borderId="39" xfId="49" applyFont="1" applyFill="1" applyBorder="1" applyAlignment="1">
      <alignment horizontal="right" vertical="center"/>
    </xf>
    <xf numFmtId="0" fontId="0" fillId="0" borderId="0" xfId="0" applyBorder="1" applyAlignment="1">
      <alignment horizontal="left"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5" xfId="0" applyFont="1" applyBorder="1" applyAlignment="1">
      <alignment horizontal="center" vertical="center" wrapText="1"/>
    </xf>
    <xf numFmtId="38" fontId="0" fillId="0" borderId="65" xfId="49" applyFont="1" applyBorder="1" applyAlignment="1">
      <alignment horizontal="right" vertical="center"/>
    </xf>
    <xf numFmtId="38" fontId="0" fillId="0" borderId="66" xfId="49" applyFont="1" applyBorder="1" applyAlignment="1">
      <alignment horizontal="right" vertical="center"/>
    </xf>
    <xf numFmtId="38" fontId="0" fillId="0" borderId="67" xfId="49" applyFont="1" applyBorder="1" applyAlignment="1">
      <alignment horizontal="right" vertical="center"/>
    </xf>
    <xf numFmtId="0" fontId="0" fillId="0" borderId="45" xfId="0" applyFont="1" applyFill="1" applyBorder="1" applyAlignment="1">
      <alignment horizontal="left" vertical="center" indent="1" shrinkToFit="1"/>
    </xf>
    <xf numFmtId="0" fontId="0" fillId="0" borderId="68" xfId="0" applyFont="1" applyBorder="1" applyAlignment="1">
      <alignment horizontal="left" vertical="center" indent="1" shrinkToFit="1"/>
    </xf>
    <xf numFmtId="0" fontId="17" fillId="0" borderId="24" xfId="0" applyFont="1" applyBorder="1" applyAlignment="1">
      <alignment horizontal="center" vertical="center" wrapText="1"/>
    </xf>
    <xf numFmtId="38" fontId="0" fillId="0" borderId="69" xfId="49" applyFont="1" applyBorder="1" applyAlignment="1">
      <alignment horizontal="right" vertical="center"/>
    </xf>
    <xf numFmtId="38" fontId="0" fillId="0" borderId="70" xfId="49" applyFont="1" applyBorder="1" applyAlignment="1">
      <alignment horizontal="right" vertical="center"/>
    </xf>
    <xf numFmtId="0" fontId="17" fillId="0" borderId="0" xfId="0" applyFont="1" applyFill="1" applyBorder="1" applyAlignment="1">
      <alignment horizontal="left"/>
    </xf>
    <xf numFmtId="38" fontId="0" fillId="0" borderId="42" xfId="49" applyFont="1" applyFill="1" applyBorder="1" applyAlignment="1">
      <alignment horizontal="right"/>
    </xf>
    <xf numFmtId="0" fontId="0" fillId="0" borderId="0" xfId="0" applyBorder="1" applyAlignment="1">
      <alignment horizontal="left"/>
    </xf>
    <xf numFmtId="38" fontId="0" fillId="0" borderId="40" xfId="49" applyFont="1" applyFill="1" applyBorder="1" applyAlignment="1">
      <alignment horizontal="center" vertical="center"/>
    </xf>
    <xf numFmtId="0" fontId="0" fillId="0" borderId="42" xfId="0" applyFill="1" applyBorder="1" applyAlignment="1">
      <alignment horizontal="center" vertical="center"/>
    </xf>
    <xf numFmtId="0" fontId="0" fillId="0" borderId="0" xfId="0" applyAlignment="1">
      <alignment horizontal="center" vertical="center"/>
    </xf>
    <xf numFmtId="38" fontId="0" fillId="0" borderId="10" xfId="49" applyFill="1" applyBorder="1" applyAlignment="1">
      <alignment vertical="center"/>
    </xf>
    <xf numFmtId="10" fontId="0" fillId="0" borderId="10" xfId="42" applyNumberFormat="1" applyFill="1" applyBorder="1" applyAlignment="1">
      <alignment vertical="center"/>
    </xf>
    <xf numFmtId="38" fontId="0" fillId="0" borderId="10" xfId="49" applyFont="1" applyFill="1" applyBorder="1" applyAlignment="1">
      <alignment vertical="center"/>
    </xf>
    <xf numFmtId="38" fontId="0" fillId="0" borderId="10" xfId="49"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distributed"/>
    </xf>
    <xf numFmtId="0" fontId="17" fillId="0" borderId="0" xfId="0" applyFont="1" applyFill="1" applyBorder="1" applyAlignment="1">
      <alignment horizontal="left" vertical="top" wrapText="1"/>
    </xf>
    <xf numFmtId="0" fontId="0" fillId="0" borderId="0" xfId="0" applyFont="1" applyBorder="1" applyAlignment="1">
      <alignment horizontal="left"/>
    </xf>
    <xf numFmtId="0" fontId="13" fillId="0" borderId="71" xfId="0" applyFont="1" applyBorder="1" applyAlignment="1">
      <alignment horizontal="distributed" vertical="distributed"/>
    </xf>
    <xf numFmtId="0" fontId="0" fillId="0" borderId="72" xfId="0" applyFont="1" applyFill="1" applyBorder="1" applyAlignment="1">
      <alignment horizontal="left" vertical="center" indent="1" shrinkToFit="1"/>
    </xf>
    <xf numFmtId="0" fontId="0" fillId="0" borderId="73" xfId="0" applyFont="1" applyFill="1" applyBorder="1" applyAlignment="1">
      <alignment horizontal="left" vertical="center" indent="1" shrinkToFit="1"/>
    </xf>
    <xf numFmtId="0" fontId="0" fillId="0" borderId="74" xfId="0" applyFont="1" applyBorder="1" applyAlignment="1">
      <alignment horizontal="distributed" vertical="distributed"/>
    </xf>
    <xf numFmtId="0" fontId="0" fillId="0" borderId="20" xfId="0" applyFont="1" applyBorder="1" applyAlignment="1">
      <alignment horizontal="center" vertical="distributed"/>
    </xf>
    <xf numFmtId="0" fontId="16" fillId="0" borderId="20" xfId="0" applyFont="1" applyBorder="1" applyAlignment="1">
      <alignment horizontal="center" vertical="distributed"/>
    </xf>
    <xf numFmtId="0" fontId="0" fillId="0" borderId="20" xfId="0" applyFont="1" applyBorder="1" applyAlignment="1">
      <alignment horizontal="center" vertical="center"/>
    </xf>
    <xf numFmtId="0" fontId="0" fillId="0" borderId="75" xfId="0" applyFont="1" applyBorder="1" applyAlignment="1">
      <alignment horizontal="distributed" vertical="distributed"/>
    </xf>
    <xf numFmtId="0" fontId="17" fillId="0" borderId="67" xfId="0" applyFont="1" applyBorder="1" applyAlignment="1">
      <alignment horizontal="distributed" vertical="distributed"/>
    </xf>
    <xf numFmtId="0" fontId="17" fillId="0" borderId="65" xfId="0" applyFont="1" applyBorder="1" applyAlignment="1">
      <alignment horizontal="distributed" vertical="distributed"/>
    </xf>
    <xf numFmtId="0" fontId="17" fillId="0" borderId="65" xfId="0" applyFont="1" applyBorder="1" applyAlignment="1">
      <alignment horizontal="center" vertical="distributed"/>
    </xf>
    <xf numFmtId="38" fontId="17" fillId="0" borderId="65" xfId="0" applyNumberFormat="1" applyFont="1" applyBorder="1" applyAlignment="1">
      <alignment horizontal="center" vertical="center"/>
    </xf>
    <xf numFmtId="10" fontId="17" fillId="0" borderId="65" xfId="42" applyNumberFormat="1" applyFont="1" applyBorder="1" applyAlignment="1">
      <alignment horizontal="center" vertical="center"/>
    </xf>
    <xf numFmtId="38" fontId="0" fillId="0" borderId="43"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4" xfId="49" applyFont="1" applyFill="1" applyBorder="1" applyAlignment="1">
      <alignment horizontal="center" vertical="center"/>
    </xf>
    <xf numFmtId="0" fontId="31" fillId="0" borderId="20" xfId="0" applyFont="1" applyBorder="1" applyAlignment="1">
      <alignment horizontal="center" vertical="center"/>
    </xf>
    <xf numFmtId="0" fontId="31" fillId="0" borderId="23" xfId="0" applyFont="1" applyBorder="1" applyAlignment="1">
      <alignment horizontal="center" vertical="center"/>
    </xf>
    <xf numFmtId="38" fontId="0" fillId="0" borderId="50"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41" xfId="0" applyFill="1" applyBorder="1" applyAlignment="1">
      <alignment horizontal="left" vertical="center" indent="1" shrinkToFit="1"/>
    </xf>
    <xf numFmtId="0" fontId="0" fillId="0" borderId="45" xfId="0" applyFill="1" applyBorder="1" applyAlignment="1">
      <alignment horizontal="left" vertical="center" indent="1" shrinkToFit="1"/>
    </xf>
    <xf numFmtId="0" fontId="0" fillId="0" borderId="68" xfId="0" applyBorder="1" applyAlignment="1">
      <alignment horizontal="left" vertical="center" indent="1" shrinkToFit="1"/>
    </xf>
    <xf numFmtId="38" fontId="0" fillId="0" borderId="67" xfId="49" applyFont="1" applyBorder="1" applyAlignment="1">
      <alignment horizontal="center" vertical="center"/>
    </xf>
    <xf numFmtId="38" fontId="0" fillId="0" borderId="65" xfId="49" applyFont="1" applyBorder="1" applyAlignment="1">
      <alignment horizontal="center" vertical="center"/>
    </xf>
    <xf numFmtId="38" fontId="0" fillId="0" borderId="76" xfId="49" applyFont="1" applyBorder="1" applyAlignment="1">
      <alignment horizontal="center" vertical="center"/>
    </xf>
    <xf numFmtId="0" fontId="31" fillId="0" borderId="21" xfId="0" applyFont="1" applyBorder="1" applyAlignment="1">
      <alignment horizontal="center" vertical="center" wrapText="1"/>
    </xf>
    <xf numFmtId="38" fontId="0" fillId="0" borderId="49" xfId="49" applyFont="1" applyFill="1" applyBorder="1" applyAlignment="1">
      <alignment horizontal="center" vertical="center"/>
    </xf>
    <xf numFmtId="38" fontId="17" fillId="0" borderId="40" xfId="49" applyFont="1" applyFill="1" applyBorder="1" applyAlignment="1">
      <alignment horizontal="center" vertical="center"/>
    </xf>
    <xf numFmtId="38" fontId="0" fillId="0" borderId="66" xfId="49" applyFont="1" applyBorder="1" applyAlignment="1">
      <alignment horizontal="center" vertical="center"/>
    </xf>
    <xf numFmtId="38" fontId="0" fillId="0" borderId="41" xfId="0" applyNumberFormat="1" applyFill="1" applyBorder="1" applyAlignment="1">
      <alignment horizontal="center" vertical="center"/>
    </xf>
    <xf numFmtId="38" fontId="0" fillId="0" borderId="45" xfId="0" applyNumberFormat="1" applyFill="1" applyBorder="1" applyAlignment="1">
      <alignment horizontal="center" vertical="center"/>
    </xf>
    <xf numFmtId="38" fontId="0" fillId="0" borderId="45" xfId="49" applyFont="1" applyFill="1" applyBorder="1" applyAlignment="1">
      <alignment horizontal="center" vertical="center"/>
    </xf>
    <xf numFmtId="38" fontId="0" fillId="0" borderId="68" xfId="49" applyFont="1" applyBorder="1" applyAlignment="1">
      <alignment horizontal="center" vertical="center"/>
    </xf>
    <xf numFmtId="38" fontId="17" fillId="0" borderId="42" xfId="49" applyFont="1" applyFill="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wrapText="1"/>
    </xf>
    <xf numFmtId="38" fontId="0" fillId="0" borderId="5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7" xfId="49" applyFont="1" applyFill="1" applyBorder="1" applyAlignment="1">
      <alignment horizontal="center" vertical="center"/>
    </xf>
    <xf numFmtId="38" fontId="32" fillId="0" borderId="39" xfId="49" applyFont="1" applyFill="1" applyBorder="1" applyAlignment="1">
      <alignment horizontal="center" vertical="center"/>
    </xf>
    <xf numFmtId="0" fontId="0" fillId="0" borderId="48" xfId="0" applyFill="1" applyBorder="1" applyAlignment="1">
      <alignment horizontal="center" vertical="center"/>
    </xf>
    <xf numFmtId="38" fontId="0" fillId="0" borderId="69" xfId="49" applyFont="1" applyBorder="1" applyAlignment="1">
      <alignment horizontal="center" vertical="center"/>
    </xf>
    <xf numFmtId="0" fontId="0" fillId="0" borderId="47" xfId="0" applyFill="1" applyBorder="1" applyAlignment="1">
      <alignment horizontal="center" vertical="center"/>
    </xf>
    <xf numFmtId="0" fontId="5" fillId="0" borderId="39" xfId="0" applyFont="1" applyFill="1" applyBorder="1" applyAlignment="1">
      <alignment vertical="center" wrapText="1"/>
    </xf>
    <xf numFmtId="38" fontId="0" fillId="0" borderId="20" xfId="49" applyBorder="1" applyAlignment="1">
      <alignment horizontal="center" vertical="center"/>
    </xf>
    <xf numFmtId="38" fontId="0" fillId="0" borderId="20" xfId="49" applyBorder="1" applyAlignment="1">
      <alignment vertical="center"/>
    </xf>
    <xf numFmtId="10" fontId="0" fillId="0" borderId="20" xfId="42" applyNumberFormat="1" applyFill="1" applyBorder="1" applyAlignment="1">
      <alignment vertical="center"/>
    </xf>
    <xf numFmtId="38" fontId="0" fillId="0" borderId="20" xfId="49" applyFill="1" applyBorder="1" applyAlignment="1">
      <alignment vertical="center"/>
    </xf>
    <xf numFmtId="0" fontId="0" fillId="0" borderId="25" xfId="0" applyBorder="1" applyAlignment="1">
      <alignment vertical="center" wrapText="1"/>
    </xf>
    <xf numFmtId="0" fontId="0" fillId="0" borderId="56" xfId="0" applyBorder="1" applyAlignment="1">
      <alignment horizontal="center" vertical="center"/>
    </xf>
    <xf numFmtId="38" fontId="0" fillId="0" borderId="23" xfId="49" applyBorder="1" applyAlignment="1">
      <alignment horizontal="center" vertical="center"/>
    </xf>
    <xf numFmtId="0" fontId="13" fillId="0" borderId="39" xfId="0" applyFont="1" applyFill="1" applyBorder="1" applyAlignment="1">
      <alignment horizontal="left" vertical="center"/>
    </xf>
    <xf numFmtId="0" fontId="7" fillId="0" borderId="25" xfId="0" applyFont="1" applyBorder="1" applyAlignment="1">
      <alignment horizontal="left" vertical="center"/>
    </xf>
    <xf numFmtId="0" fontId="0" fillId="0" borderId="52" xfId="0" applyFill="1" applyBorder="1" applyAlignment="1">
      <alignment horizontal="center" vertical="center"/>
    </xf>
    <xf numFmtId="0" fontId="13" fillId="0" borderId="43" xfId="0" applyFont="1" applyFill="1" applyBorder="1" applyAlignment="1">
      <alignment horizontal="left"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38" fontId="0" fillId="0" borderId="44" xfId="49" applyFill="1" applyBorder="1" applyAlignment="1">
      <alignment vertical="center"/>
    </xf>
    <xf numFmtId="236" fontId="0" fillId="0" borderId="44" xfId="42" applyNumberFormat="1" applyFill="1" applyBorder="1" applyAlignment="1">
      <alignment vertical="center"/>
    </xf>
    <xf numFmtId="0" fontId="5" fillId="0" borderId="43" xfId="0" applyFont="1" applyFill="1" applyBorder="1" applyAlignment="1">
      <alignment vertical="center" wrapText="1"/>
    </xf>
    <xf numFmtId="0" fontId="0" fillId="0" borderId="77" xfId="0" applyBorder="1" applyAlignment="1">
      <alignment horizontal="center" vertical="center"/>
    </xf>
    <xf numFmtId="0" fontId="0" fillId="0" borderId="73" xfId="0" applyFont="1" applyFill="1" applyBorder="1" applyAlignment="1">
      <alignment horizontal="left" vertical="center" indent="1" shrinkToFit="1"/>
    </xf>
    <xf numFmtId="38" fontId="0" fillId="0" borderId="78" xfId="49" applyFill="1" applyBorder="1" applyAlignment="1">
      <alignment horizontal="right"/>
    </xf>
    <xf numFmtId="0" fontId="0" fillId="0" borderId="73" xfId="0" applyFill="1" applyBorder="1" applyAlignment="1">
      <alignment horizontal="left" vertical="center" indent="1" shrinkToFit="1"/>
    </xf>
    <xf numFmtId="0" fontId="0" fillId="0" borderId="72" xfId="0" applyFont="1" applyFill="1" applyBorder="1" applyAlignment="1">
      <alignment horizontal="left" vertical="center" indent="1" shrinkToFit="1"/>
    </xf>
    <xf numFmtId="38" fontId="0" fillId="0" borderId="79" xfId="49" applyFill="1" applyBorder="1" applyAlignment="1">
      <alignment horizontal="right"/>
    </xf>
    <xf numFmtId="38" fontId="0" fillId="0" borderId="44" xfId="49" applyFill="1" applyBorder="1" applyAlignment="1">
      <alignment horizontal="right"/>
    </xf>
    <xf numFmtId="10" fontId="0" fillId="0" borderId="44" xfId="42" applyNumberFormat="1" applyFill="1" applyBorder="1" applyAlignment="1">
      <alignment horizontal="right"/>
    </xf>
    <xf numFmtId="38" fontId="0" fillId="0" borderId="80" xfId="49" applyFill="1" applyBorder="1" applyAlignment="1">
      <alignment horizontal="right"/>
    </xf>
    <xf numFmtId="38" fontId="0" fillId="0" borderId="81" xfId="49" applyFill="1" applyBorder="1" applyAlignment="1">
      <alignment horizontal="right"/>
    </xf>
    <xf numFmtId="0" fontId="5" fillId="0" borderId="20" xfId="0" applyFont="1" applyBorder="1" applyAlignment="1">
      <alignment horizontal="center" vertical="center" wrapText="1"/>
    </xf>
    <xf numFmtId="0" fontId="5" fillId="0" borderId="82" xfId="0" applyFont="1" applyBorder="1" applyAlignment="1">
      <alignment horizontal="center" vertical="top" wrapText="1"/>
    </xf>
    <xf numFmtId="0" fontId="5" fillId="0" borderId="83" xfId="0" applyFont="1" applyBorder="1" applyAlignment="1">
      <alignment horizontal="center" vertical="top" wrapText="1"/>
    </xf>
    <xf numFmtId="0" fontId="5" fillId="0" borderId="84" xfId="0" applyFont="1" applyBorder="1" applyAlignment="1">
      <alignment horizontal="center" vertical="top" wrapText="1"/>
    </xf>
    <xf numFmtId="0" fontId="5" fillId="0" borderId="85" xfId="0" applyFont="1" applyBorder="1" applyAlignment="1">
      <alignment horizontal="center" vertical="top" wrapText="1"/>
    </xf>
    <xf numFmtId="0" fontId="0" fillId="0" borderId="45" xfId="0" applyFont="1" applyFill="1" applyBorder="1" applyAlignment="1">
      <alignment horizontal="left" vertical="center" indent="1"/>
    </xf>
    <xf numFmtId="0" fontId="0" fillId="0" borderId="45" xfId="0" applyFill="1" applyBorder="1" applyAlignment="1">
      <alignment horizontal="left" vertical="center" indent="1"/>
    </xf>
    <xf numFmtId="0" fontId="0" fillId="0" borderId="45" xfId="0" applyFont="1" applyFill="1" applyBorder="1" applyAlignment="1">
      <alignment horizontal="left" vertical="center" wrapText="1" indent="1"/>
    </xf>
    <xf numFmtId="38" fontId="0" fillId="0" borderId="56" xfId="49" applyFill="1" applyBorder="1" applyAlignment="1">
      <alignment horizontal="right"/>
    </xf>
    <xf numFmtId="38" fontId="0" fillId="0" borderId="47" xfId="49" applyFont="1" applyFill="1" applyBorder="1" applyAlignment="1">
      <alignment horizontal="right"/>
    </xf>
    <xf numFmtId="38" fontId="0" fillId="0" borderId="39" xfId="49" applyFill="1" applyBorder="1" applyAlignment="1">
      <alignment horizontal="right"/>
    </xf>
    <xf numFmtId="38" fontId="0" fillId="0" borderId="47" xfId="49" applyFill="1" applyBorder="1" applyAlignment="1">
      <alignment horizontal="right"/>
    </xf>
    <xf numFmtId="38" fontId="0" fillId="0" borderId="47" xfId="49" applyFont="1" applyFill="1" applyBorder="1" applyAlignment="1">
      <alignment horizontal="right"/>
    </xf>
    <xf numFmtId="0" fontId="0" fillId="0" borderId="41" xfId="0" applyFont="1" applyFill="1" applyBorder="1" applyAlignment="1">
      <alignment horizontal="left" vertical="center" indent="1"/>
    </xf>
    <xf numFmtId="38" fontId="0" fillId="0" borderId="52" xfId="49" applyFont="1" applyFill="1" applyBorder="1" applyAlignment="1">
      <alignment horizontal="right"/>
    </xf>
    <xf numFmtId="38" fontId="0" fillId="0" borderId="43" xfId="49" applyFill="1" applyBorder="1" applyAlignment="1">
      <alignment horizontal="right"/>
    </xf>
    <xf numFmtId="0" fontId="13" fillId="0" borderId="24" xfId="0" applyFont="1" applyBorder="1" applyAlignment="1">
      <alignment horizontal="center" vertical="center"/>
    </xf>
    <xf numFmtId="0" fontId="5" fillId="0" borderId="20" xfId="0" applyFont="1" applyBorder="1" applyAlignment="1">
      <alignment horizontal="left" vertical="center" wrapText="1"/>
    </xf>
    <xf numFmtId="0" fontId="5" fillId="0" borderId="25"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13" fillId="0" borderId="86" xfId="0" applyFont="1" applyBorder="1" applyAlignment="1">
      <alignment horizontal="center" vertical="center"/>
    </xf>
    <xf numFmtId="0" fontId="5" fillId="0" borderId="25" xfId="0" applyFont="1" applyBorder="1" applyAlignment="1">
      <alignment vertical="center" wrapText="1"/>
    </xf>
    <xf numFmtId="0" fontId="13" fillId="0" borderId="87" xfId="0" applyFont="1" applyBorder="1" applyAlignment="1">
      <alignment horizontal="distributed" vertical="distributed"/>
    </xf>
    <xf numFmtId="0" fontId="13" fillId="0" borderId="35" xfId="0" applyFont="1" applyBorder="1" applyAlignment="1">
      <alignment horizontal="distributed" vertical="distributed"/>
    </xf>
    <xf numFmtId="0" fontId="15" fillId="0" borderId="41" xfId="0" applyFont="1" applyFill="1" applyBorder="1" applyAlignment="1">
      <alignment horizontal="left" vertical="center" indent="1" shrinkToFit="1"/>
    </xf>
    <xf numFmtId="0" fontId="15" fillId="0" borderId="45" xfId="0" applyFont="1" applyFill="1" applyBorder="1" applyAlignment="1">
      <alignment horizontal="left" vertical="center" indent="1" shrinkToFit="1"/>
    </xf>
    <xf numFmtId="0" fontId="27" fillId="0" borderId="68" xfId="0" applyFont="1" applyFill="1" applyBorder="1" applyAlignment="1">
      <alignment horizontal="center" vertical="distributed"/>
    </xf>
    <xf numFmtId="38" fontId="23" fillId="18" borderId="39" xfId="49" applyFont="1" applyFill="1" applyBorder="1" applyAlignment="1">
      <alignment horizontal="center" vertical="center"/>
    </xf>
    <xf numFmtId="38" fontId="23" fillId="0" borderId="39" xfId="49" applyFont="1" applyFill="1" applyBorder="1" applyAlignment="1">
      <alignment horizontal="center" vertical="center"/>
    </xf>
    <xf numFmtId="0" fontId="26" fillId="0" borderId="41" xfId="0" applyFont="1" applyFill="1" applyBorder="1" applyAlignment="1">
      <alignment horizontal="left" vertical="center" indent="1" shrinkToFit="1"/>
    </xf>
    <xf numFmtId="0" fontId="26" fillId="18" borderId="45" xfId="0" applyFont="1" applyFill="1" applyBorder="1" applyAlignment="1">
      <alignment horizontal="left" vertical="center" indent="1" shrinkToFit="1"/>
    </xf>
    <xf numFmtId="0" fontId="26" fillId="0" borderId="45" xfId="0" applyFont="1" applyFill="1" applyBorder="1" applyAlignment="1">
      <alignment horizontal="left" vertical="center" indent="1" shrinkToFit="1"/>
    </xf>
    <xf numFmtId="0" fontId="21" fillId="0" borderId="88" xfId="0" applyFont="1" applyBorder="1" applyAlignment="1">
      <alignment horizontal="center" vertical="distributed"/>
    </xf>
    <xf numFmtId="0" fontId="17" fillId="0" borderId="89" xfId="0" applyFont="1" applyBorder="1" applyAlignment="1">
      <alignment horizontal="distributed" vertical="distributed"/>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Border="1" applyAlignment="1">
      <alignment horizontal="center" vertical="center"/>
    </xf>
    <xf numFmtId="38" fontId="23" fillId="0" borderId="41" xfId="49" applyFont="1" applyFill="1" applyBorder="1" applyAlignment="1">
      <alignment horizontal="center" vertical="center"/>
    </xf>
    <xf numFmtId="0" fontId="23" fillId="0" borderId="52"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43" xfId="0" applyFont="1" applyFill="1" applyBorder="1" applyAlignment="1">
      <alignment horizontal="center" vertical="center"/>
    </xf>
    <xf numFmtId="10" fontId="23" fillId="0" borderId="52" xfId="0" applyNumberFormat="1" applyFont="1" applyFill="1" applyBorder="1" applyAlignment="1">
      <alignment horizontal="center" vertical="center" wrapText="1"/>
    </xf>
    <xf numFmtId="10" fontId="23" fillId="0" borderId="44" xfId="0" applyNumberFormat="1" applyFont="1" applyFill="1" applyBorder="1" applyAlignment="1">
      <alignment horizontal="center" vertical="center" wrapText="1"/>
    </xf>
    <xf numFmtId="224" fontId="23" fillId="0" borderId="44" xfId="0" applyNumberFormat="1" applyFont="1" applyFill="1" applyBorder="1" applyAlignment="1">
      <alignment horizontal="center" vertical="center" wrapText="1"/>
    </xf>
    <xf numFmtId="224" fontId="23" fillId="0" borderId="43" xfId="0" applyNumberFormat="1" applyFont="1" applyFill="1" applyBorder="1" applyAlignment="1">
      <alignment horizontal="center" vertical="center" wrapText="1"/>
    </xf>
    <xf numFmtId="38" fontId="23" fillId="0" borderId="52" xfId="49" applyFont="1" applyFill="1" applyBorder="1" applyAlignment="1">
      <alignment horizontal="center" vertical="center"/>
    </xf>
    <xf numFmtId="38" fontId="23" fillId="0" borderId="44" xfId="49" applyFont="1" applyFill="1" applyBorder="1" applyAlignment="1">
      <alignment horizontal="center" vertical="center"/>
    </xf>
    <xf numFmtId="38" fontId="23" fillId="0" borderId="43" xfId="49" applyFont="1" applyFill="1" applyBorder="1" applyAlignment="1">
      <alignment horizontal="center" vertical="center"/>
    </xf>
    <xf numFmtId="38" fontId="23" fillId="0" borderId="50" xfId="49" applyFont="1" applyFill="1" applyBorder="1" applyAlignment="1">
      <alignment horizontal="center" vertical="center"/>
    </xf>
    <xf numFmtId="38" fontId="23" fillId="18" borderId="45" xfId="49" applyFont="1" applyFill="1" applyBorder="1" applyAlignment="1">
      <alignment horizontal="center" vertical="center"/>
    </xf>
    <xf numFmtId="0" fontId="23" fillId="18" borderId="47" xfId="0" applyFont="1" applyFill="1" applyBorder="1" applyAlignment="1">
      <alignment horizontal="center" vertical="center"/>
    </xf>
    <xf numFmtId="0" fontId="23" fillId="18" borderId="10" xfId="0" applyFont="1" applyFill="1" applyBorder="1" applyAlignment="1">
      <alignment horizontal="center" vertical="center"/>
    </xf>
    <xf numFmtId="0" fontId="23" fillId="18" borderId="39" xfId="0" applyFont="1" applyFill="1" applyBorder="1" applyAlignment="1">
      <alignment horizontal="center" vertical="center"/>
    </xf>
    <xf numFmtId="10" fontId="23" fillId="18" borderId="47" xfId="0" applyNumberFormat="1" applyFont="1" applyFill="1" applyBorder="1" applyAlignment="1">
      <alignment horizontal="center" vertical="center" wrapText="1"/>
    </xf>
    <xf numFmtId="10" fontId="23" fillId="18" borderId="10" xfId="0" applyNumberFormat="1" applyFont="1" applyFill="1" applyBorder="1" applyAlignment="1">
      <alignment horizontal="center" vertical="center" wrapText="1"/>
    </xf>
    <xf numFmtId="224" fontId="23" fillId="18" borderId="10" xfId="0" applyNumberFormat="1" applyFont="1" applyFill="1" applyBorder="1" applyAlignment="1">
      <alignment horizontal="center" vertical="center" wrapText="1"/>
    </xf>
    <xf numFmtId="224" fontId="23" fillId="18" borderId="39" xfId="0" applyNumberFormat="1" applyFont="1" applyFill="1" applyBorder="1" applyAlignment="1">
      <alignment horizontal="center" vertical="center" wrapText="1"/>
    </xf>
    <xf numFmtId="38" fontId="23" fillId="18" borderId="47" xfId="49" applyFont="1" applyFill="1" applyBorder="1" applyAlignment="1">
      <alignment horizontal="center" vertical="center"/>
    </xf>
    <xf numFmtId="38" fontId="23" fillId="18" borderId="42" xfId="49" applyFont="1" applyFill="1" applyBorder="1" applyAlignment="1">
      <alignment horizontal="center" vertical="center"/>
    </xf>
    <xf numFmtId="38" fontId="23" fillId="0" borderId="45" xfId="49" applyFont="1" applyFill="1" applyBorder="1" applyAlignment="1">
      <alignment horizontal="center" vertical="center"/>
    </xf>
    <xf numFmtId="0" fontId="23" fillId="0" borderId="4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39" xfId="0" applyFont="1" applyFill="1" applyBorder="1" applyAlignment="1">
      <alignment horizontal="center" vertical="center"/>
    </xf>
    <xf numFmtId="10" fontId="23" fillId="0" borderId="47" xfId="0" applyNumberFormat="1" applyFont="1" applyFill="1" applyBorder="1" applyAlignment="1">
      <alignment horizontal="center" vertical="center" wrapText="1"/>
    </xf>
    <xf numFmtId="10" fontId="23" fillId="0" borderId="10" xfId="0" applyNumberFormat="1" applyFont="1" applyFill="1" applyBorder="1" applyAlignment="1">
      <alignment horizontal="center" vertical="center" wrapText="1"/>
    </xf>
    <xf numFmtId="224" fontId="23" fillId="0" borderId="10" xfId="0" applyNumberFormat="1" applyFont="1" applyFill="1" applyBorder="1" applyAlignment="1">
      <alignment horizontal="center" vertical="center" wrapText="1"/>
    </xf>
    <xf numFmtId="224" fontId="23" fillId="0" borderId="39" xfId="0" applyNumberFormat="1" applyFont="1" applyFill="1" applyBorder="1" applyAlignment="1">
      <alignment horizontal="center" vertical="center" wrapText="1"/>
    </xf>
    <xf numFmtId="38" fontId="23" fillId="0" borderId="47" xfId="49" applyFont="1" applyFill="1" applyBorder="1" applyAlignment="1">
      <alignment horizontal="center" vertical="center"/>
    </xf>
    <xf numFmtId="38" fontId="23" fillId="0" borderId="42" xfId="49" applyFont="1" applyFill="1" applyBorder="1" applyAlignment="1">
      <alignment horizontal="center" vertical="center"/>
    </xf>
    <xf numFmtId="38" fontId="23" fillId="0" borderId="45" xfId="49"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39" xfId="0" applyFont="1" applyFill="1" applyBorder="1" applyAlignment="1">
      <alignment horizontal="center" vertical="center" wrapText="1"/>
    </xf>
    <xf numFmtId="38" fontId="23" fillId="0" borderId="47" xfId="49" applyFont="1" applyFill="1" applyBorder="1" applyAlignment="1">
      <alignment horizontal="center" vertical="center" wrapText="1"/>
    </xf>
    <xf numFmtId="38" fontId="23" fillId="0" borderId="10" xfId="49" applyFont="1" applyFill="1" applyBorder="1" applyAlignment="1">
      <alignment horizontal="center" vertical="center" wrapText="1"/>
    </xf>
    <xf numFmtId="38" fontId="23" fillId="0" borderId="39" xfId="49" applyFont="1" applyFill="1" applyBorder="1" applyAlignment="1">
      <alignment horizontal="center" vertical="center" wrapText="1"/>
    </xf>
    <xf numFmtId="38" fontId="23" fillId="0" borderId="42" xfId="49" applyFont="1" applyFill="1" applyBorder="1" applyAlignment="1">
      <alignment horizontal="center" vertical="center" wrapText="1"/>
    </xf>
    <xf numFmtId="235" fontId="23" fillId="0" borderId="47" xfId="0" applyNumberFormat="1" applyFont="1" applyFill="1" applyBorder="1" applyAlignment="1">
      <alignment horizontal="center" vertical="center"/>
    </xf>
    <xf numFmtId="235" fontId="23" fillId="0" borderId="10" xfId="0" applyNumberFormat="1" applyFont="1" applyFill="1" applyBorder="1" applyAlignment="1">
      <alignment horizontal="center" vertical="center"/>
    </xf>
    <xf numFmtId="235" fontId="23" fillId="0" borderId="39" xfId="0" applyNumberFormat="1" applyFont="1" applyFill="1" applyBorder="1" applyAlignment="1">
      <alignment horizontal="center" vertical="center"/>
    </xf>
    <xf numFmtId="38" fontId="22" fillId="0" borderId="88" xfId="49" applyFont="1" applyBorder="1" applyAlignment="1">
      <alignment horizontal="center" vertical="center"/>
    </xf>
    <xf numFmtId="0" fontId="22" fillId="0" borderId="90" xfId="0" applyFont="1" applyBorder="1" applyAlignment="1">
      <alignment horizontal="center" vertical="center"/>
    </xf>
    <xf numFmtId="0" fontId="22" fillId="0" borderId="31" xfId="0" applyFont="1" applyBorder="1" applyAlignment="1">
      <alignment horizontal="center" vertical="center"/>
    </xf>
    <xf numFmtId="0" fontId="22" fillId="0" borderId="19" xfId="0" applyFont="1" applyBorder="1" applyAlignment="1">
      <alignment horizontal="center" vertical="center"/>
    </xf>
    <xf numFmtId="224" fontId="22" fillId="0" borderId="31" xfId="0" applyNumberFormat="1" applyFont="1" applyBorder="1" applyAlignment="1">
      <alignment horizontal="center" vertical="center"/>
    </xf>
    <xf numFmtId="224" fontId="22" fillId="0" borderId="19" xfId="0" applyNumberFormat="1" applyFont="1" applyBorder="1" applyAlignment="1">
      <alignment horizontal="center" vertical="center"/>
    </xf>
    <xf numFmtId="38" fontId="22" fillId="0" borderId="90" xfId="49" applyFont="1" applyBorder="1" applyAlignment="1">
      <alignment horizontal="center" vertical="center"/>
    </xf>
    <xf numFmtId="38" fontId="22" fillId="0" borderId="31" xfId="49" applyFont="1" applyBorder="1" applyAlignment="1">
      <alignment horizontal="center" vertical="center"/>
    </xf>
    <xf numFmtId="38" fontId="22" fillId="0" borderId="19" xfId="49" applyFont="1" applyBorder="1" applyAlignment="1">
      <alignment horizontal="center" vertical="center"/>
    </xf>
    <xf numFmtId="38" fontId="22" fillId="0" borderId="37" xfId="49" applyFont="1" applyBorder="1" applyAlignment="1">
      <alignment horizontal="center" vertical="center"/>
    </xf>
    <xf numFmtId="0" fontId="17" fillId="0" borderId="91" xfId="0" applyFont="1" applyBorder="1" applyAlignment="1">
      <alignment horizontal="center" vertical="center"/>
    </xf>
    <xf numFmtId="0" fontId="17" fillId="0" borderId="91" xfId="0" applyFont="1" applyBorder="1" applyAlignment="1">
      <alignment horizontal="center" vertical="center" wrapText="1"/>
    </xf>
    <xf numFmtId="0" fontId="17" fillId="0" borderId="92" xfId="0" applyFont="1" applyBorder="1" applyAlignment="1">
      <alignment horizontal="center" vertical="center"/>
    </xf>
    <xf numFmtId="0" fontId="0" fillId="0" borderId="93" xfId="0" applyFont="1" applyFill="1" applyBorder="1" applyAlignment="1">
      <alignment horizontal="left" vertical="center" indent="1" shrinkToFit="1"/>
    </xf>
    <xf numFmtId="38" fontId="0" fillId="0" borderId="94" xfId="49" applyFill="1" applyBorder="1" applyAlignment="1">
      <alignment horizontal="right"/>
    </xf>
    <xf numFmtId="38" fontId="0" fillId="0" borderId="65" xfId="49" applyFill="1" applyBorder="1" applyAlignment="1">
      <alignment horizontal="right"/>
    </xf>
    <xf numFmtId="38" fontId="0" fillId="0" borderId="67" xfId="49" applyFill="1" applyBorder="1" applyAlignment="1">
      <alignment horizontal="right"/>
    </xf>
    <xf numFmtId="10" fontId="0" fillId="0" borderId="65" xfId="42" applyNumberFormat="1" applyFill="1" applyBorder="1" applyAlignment="1">
      <alignment horizontal="right"/>
    </xf>
    <xf numFmtId="10" fontId="0" fillId="0" borderId="76" xfId="42" applyNumberFormat="1" applyFill="1" applyBorder="1" applyAlignment="1">
      <alignment horizontal="right"/>
    </xf>
    <xf numFmtId="38" fontId="0" fillId="0" borderId="70" xfId="49" applyFill="1" applyBorder="1" applyAlignment="1">
      <alignment horizontal="right"/>
    </xf>
    <xf numFmtId="0" fontId="0" fillId="0" borderId="68" xfId="0" applyFont="1" applyFill="1" applyBorder="1" applyAlignment="1">
      <alignment horizontal="left" vertical="center" indent="1"/>
    </xf>
    <xf numFmtId="38" fontId="0" fillId="0" borderId="93" xfId="49" applyFill="1" applyBorder="1" applyAlignment="1">
      <alignment horizontal="right"/>
    </xf>
    <xf numFmtId="0" fontId="0" fillId="0" borderId="0" xfId="0" applyFont="1" applyAlignment="1">
      <alignment horizontal="left" vertical="top"/>
    </xf>
    <xf numFmtId="0" fontId="0" fillId="0" borderId="25" xfId="0" applyBorder="1" applyAlignment="1">
      <alignment horizontal="center" vertical="center" wrapText="1"/>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5" fillId="7" borderId="39" xfId="0" applyFont="1" applyFill="1" applyBorder="1" applyAlignment="1">
      <alignment vertical="center" wrapText="1"/>
    </xf>
    <xf numFmtId="0" fontId="22" fillId="17" borderId="10" xfId="0" applyFont="1" applyFill="1" applyBorder="1" applyAlignment="1">
      <alignment horizontal="left" vertical="center" indent="1" shrinkToFit="1"/>
    </xf>
    <xf numFmtId="38" fontId="0" fillId="17" borderId="44" xfId="49" applyFont="1" applyFill="1" applyBorder="1" applyAlignment="1">
      <alignment horizontal="right" vertical="center"/>
    </xf>
    <xf numFmtId="38" fontId="0" fillId="17" borderId="10" xfId="49" applyFont="1" applyFill="1" applyBorder="1" applyAlignment="1">
      <alignment horizontal="right" vertical="center"/>
    </xf>
    <xf numFmtId="224" fontId="0" fillId="17" borderId="10" xfId="42" applyNumberFormat="1" applyFont="1" applyFill="1" applyBorder="1" applyAlignment="1">
      <alignment horizontal="center" vertical="center"/>
    </xf>
    <xf numFmtId="224" fontId="0" fillId="17" borderId="10" xfId="42" applyNumberFormat="1" applyFont="1" applyFill="1" applyBorder="1" applyAlignment="1">
      <alignment horizontal="center" vertical="center"/>
    </xf>
    <xf numFmtId="224" fontId="0" fillId="17" borderId="44" xfId="42" applyNumberFormat="1" applyFont="1" applyFill="1" applyBorder="1" applyAlignment="1">
      <alignment horizontal="center" vertical="center"/>
    </xf>
    <xf numFmtId="224" fontId="0" fillId="17" borderId="10" xfId="0" applyNumberFormat="1" applyFill="1" applyBorder="1" applyAlignment="1">
      <alignment horizontal="center" vertical="center"/>
    </xf>
    <xf numFmtId="0" fontId="0" fillId="17" borderId="0" xfId="0" applyFill="1" applyAlignment="1">
      <alignment horizontal="distributed"/>
    </xf>
    <xf numFmtId="0" fontId="0" fillId="17" borderId="0" xfId="0" applyFill="1" applyAlignment="1">
      <alignment horizontal="distributed" vertical="distributed"/>
    </xf>
    <xf numFmtId="0" fontId="7" fillId="17" borderId="0" xfId="0" applyFont="1" applyFill="1" applyBorder="1" applyAlignment="1">
      <alignment/>
    </xf>
    <xf numFmtId="0" fontId="0" fillId="17" borderId="11" xfId="0" applyFill="1" applyBorder="1" applyAlignment="1">
      <alignment horizontal="center"/>
    </xf>
    <xf numFmtId="0" fontId="0" fillId="17" borderId="11" xfId="0" applyFill="1" applyBorder="1" applyAlignment="1">
      <alignment vertical="center"/>
    </xf>
    <xf numFmtId="0" fontId="0" fillId="17" borderId="11" xfId="0" applyFill="1" applyBorder="1" applyAlignment="1">
      <alignment horizontal="left"/>
    </xf>
    <xf numFmtId="0" fontId="0" fillId="17" borderId="0" xfId="0" applyFill="1" applyBorder="1" applyAlignment="1">
      <alignment horizontal="left"/>
    </xf>
    <xf numFmtId="0" fontId="22" fillId="17" borderId="51" xfId="0" applyFont="1" applyFill="1" applyBorder="1" applyAlignment="1">
      <alignment horizontal="left" vertical="center" indent="1" shrinkToFit="1"/>
    </xf>
    <xf numFmtId="38" fontId="0" fillId="17" borderId="51" xfId="49" applyFont="1" applyFill="1" applyBorder="1" applyAlignment="1">
      <alignment horizontal="right" vertical="center"/>
    </xf>
    <xf numFmtId="38" fontId="0" fillId="17" borderId="51" xfId="49" applyFont="1" applyFill="1" applyBorder="1" applyAlignment="1">
      <alignment horizontal="center" vertical="center"/>
    </xf>
    <xf numFmtId="38" fontId="0" fillId="17" borderId="10" xfId="49" applyFont="1" applyFill="1" applyBorder="1" applyAlignment="1">
      <alignment horizontal="right" vertical="center"/>
    </xf>
    <xf numFmtId="0" fontId="0" fillId="17" borderId="10" xfId="0" applyFill="1" applyBorder="1" applyAlignment="1">
      <alignment horizontal="center" vertical="center"/>
    </xf>
    <xf numFmtId="224" fontId="0" fillId="17" borderId="44" xfId="42" applyNumberFormat="1" applyFont="1" applyFill="1" applyBorder="1" applyAlignment="1">
      <alignment horizontal="center" vertical="center"/>
    </xf>
    <xf numFmtId="38" fontId="0" fillId="17" borderId="10" xfId="49" applyFont="1" applyFill="1" applyBorder="1" applyAlignment="1">
      <alignment horizontal="right" vertical="center" wrapText="1"/>
    </xf>
    <xf numFmtId="38" fontId="0" fillId="17" borderId="10" xfId="49" applyFont="1" applyFill="1" applyBorder="1" applyAlignment="1">
      <alignment horizontal="center" vertical="center" wrapText="1"/>
    </xf>
    <xf numFmtId="0" fontId="34" fillId="0" borderId="0" xfId="0" applyFont="1" applyAlignment="1">
      <alignment horizontal="left" vertical="center"/>
    </xf>
    <xf numFmtId="0" fontId="0" fillId="0" borderId="0" xfId="0" applyFont="1" applyFill="1" applyAlignment="1">
      <alignment horizontal="left" vertical="center"/>
    </xf>
    <xf numFmtId="38" fontId="13" fillId="0" borderId="50" xfId="49" applyFont="1" applyFill="1" applyBorder="1" applyAlignment="1">
      <alignment horizontal="center" vertical="center"/>
    </xf>
    <xf numFmtId="38" fontId="13" fillId="0" borderId="44" xfId="49" applyFont="1" applyFill="1" applyBorder="1" applyAlignment="1">
      <alignment horizontal="center" vertical="center"/>
    </xf>
    <xf numFmtId="38" fontId="13" fillId="0" borderId="49" xfId="49" applyFont="1" applyFill="1" applyBorder="1" applyAlignment="1">
      <alignment horizontal="center" vertical="center"/>
    </xf>
    <xf numFmtId="38" fontId="13" fillId="0" borderId="52" xfId="49" applyFont="1" applyFill="1" applyBorder="1" applyAlignment="1">
      <alignment horizontal="center" vertical="center"/>
    </xf>
    <xf numFmtId="38" fontId="13" fillId="0" borderId="42" xfId="49" applyFont="1" applyFill="1" applyBorder="1" applyAlignment="1">
      <alignment horizontal="center" vertical="center"/>
    </xf>
    <xf numFmtId="38" fontId="13" fillId="0" borderId="10" xfId="49" applyFont="1" applyFill="1" applyBorder="1" applyAlignment="1">
      <alignment horizontal="center" vertical="center"/>
    </xf>
    <xf numFmtId="38" fontId="13" fillId="0" borderId="40" xfId="49" applyFont="1" applyFill="1" applyBorder="1" applyAlignment="1">
      <alignment horizontal="center" vertical="center"/>
    </xf>
    <xf numFmtId="38" fontId="13" fillId="0" borderId="47" xfId="49" applyFont="1" applyFill="1" applyBorder="1" applyAlignment="1">
      <alignment horizontal="center" vertical="center"/>
    </xf>
    <xf numFmtId="38" fontId="27" fillId="0" borderId="67" xfId="0" applyNumberFormat="1" applyFont="1" applyFill="1" applyBorder="1" applyAlignment="1">
      <alignment horizontal="center" vertical="center"/>
    </xf>
    <xf numFmtId="38" fontId="27" fillId="0" borderId="65" xfId="0" applyNumberFormat="1" applyFont="1" applyFill="1" applyBorder="1" applyAlignment="1">
      <alignment horizontal="center" vertical="center"/>
    </xf>
    <xf numFmtId="38" fontId="27" fillId="0" borderId="66" xfId="0" applyNumberFormat="1" applyFont="1" applyFill="1" applyBorder="1" applyAlignment="1">
      <alignment horizontal="center" vertical="center"/>
    </xf>
    <xf numFmtId="38" fontId="27" fillId="0" borderId="69" xfId="0" applyNumberFormat="1" applyFont="1" applyFill="1" applyBorder="1" applyAlignment="1">
      <alignment horizontal="center" vertical="center"/>
    </xf>
    <xf numFmtId="38" fontId="13" fillId="0" borderId="43" xfId="49" applyFont="1" applyFill="1" applyBorder="1" applyAlignment="1">
      <alignment horizontal="center" vertical="center"/>
    </xf>
    <xf numFmtId="56" fontId="17" fillId="0" borderId="0" xfId="0" applyNumberFormat="1" applyFont="1" applyFill="1" applyAlignment="1">
      <alignment horizontal="left" vertical="center"/>
    </xf>
    <xf numFmtId="38" fontId="13" fillId="0" borderId="39" xfId="49" applyFont="1" applyFill="1" applyBorder="1" applyAlignment="1">
      <alignment horizontal="center" vertical="center"/>
    </xf>
    <xf numFmtId="56" fontId="17" fillId="0" borderId="0" xfId="0" applyNumberFormat="1" applyFont="1" applyFill="1" applyBorder="1" applyAlignment="1">
      <alignment horizontal="left" vertical="center"/>
    </xf>
    <xf numFmtId="38" fontId="27" fillId="0" borderId="76" xfId="0" applyNumberFormat="1" applyFont="1" applyFill="1" applyBorder="1" applyAlignment="1">
      <alignment horizontal="center" vertical="center"/>
    </xf>
    <xf numFmtId="0" fontId="17" fillId="0" borderId="0" xfId="0" applyFont="1" applyAlignment="1">
      <alignment horizontal="lef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38" fontId="0" fillId="17" borderId="10" xfId="49" applyFont="1" applyFill="1" applyBorder="1" applyAlignment="1">
      <alignment horizontal="center" vertical="center"/>
    </xf>
    <xf numFmtId="38" fontId="17" fillId="17" borderId="10" xfId="49" applyFont="1" applyFill="1" applyBorder="1" applyAlignment="1">
      <alignment horizontal="center" vertical="center" wrapText="1"/>
    </xf>
    <xf numFmtId="0" fontId="34" fillId="0" borderId="0" xfId="0" applyFont="1" applyAlignment="1">
      <alignment vertical="center"/>
    </xf>
    <xf numFmtId="0" fontId="0" fillId="0" borderId="41" xfId="0" applyFont="1" applyFill="1" applyBorder="1" applyAlignment="1">
      <alignment horizontal="left" vertical="center" indent="1" shrinkToFit="1"/>
    </xf>
    <xf numFmtId="0" fontId="0" fillId="0" borderId="44" xfId="0" applyFill="1" applyBorder="1" applyAlignment="1">
      <alignment horizontal="right" vertical="center"/>
    </xf>
    <xf numFmtId="0" fontId="0" fillId="0" borderId="49" xfId="0" applyFill="1" applyBorder="1" applyAlignment="1">
      <alignment horizontal="right" vertical="center"/>
    </xf>
    <xf numFmtId="38" fontId="0" fillId="0" borderId="49" xfId="49" applyFont="1" applyFill="1" applyBorder="1" applyAlignment="1">
      <alignment horizontal="right" vertical="center"/>
    </xf>
    <xf numFmtId="38" fontId="0" fillId="0" borderId="43" xfId="49" applyFont="1" applyFill="1" applyBorder="1" applyAlignment="1">
      <alignment horizontal="right" vertical="center"/>
    </xf>
    <xf numFmtId="3" fontId="0" fillId="0" borderId="10" xfId="0" applyNumberFormat="1" applyFill="1" applyBorder="1" applyAlignment="1">
      <alignment vertical="center"/>
    </xf>
    <xf numFmtId="0" fontId="34" fillId="0" borderId="0" xfId="0" applyFont="1" applyAlignment="1">
      <alignment horizontal="left"/>
    </xf>
    <xf numFmtId="0" fontId="0" fillId="0" borderId="0" xfId="0" applyFont="1" applyFill="1" applyAlignment="1">
      <alignment horizontal="left" vertical="top"/>
    </xf>
    <xf numFmtId="38" fontId="23" fillId="0" borderId="42" xfId="49" applyNumberFormat="1" applyFont="1" applyFill="1" applyBorder="1" applyAlignment="1">
      <alignment horizontal="center" vertical="center"/>
    </xf>
    <xf numFmtId="38" fontId="0" fillId="0" borderId="10" xfId="49" applyFill="1" applyBorder="1" applyAlignment="1">
      <alignment horizontal="center"/>
    </xf>
    <xf numFmtId="224" fontId="0" fillId="0" borderId="97" xfId="42" applyNumberFormat="1" applyFont="1" applyFill="1" applyBorder="1" applyAlignment="1">
      <alignment horizontal="right" vertical="center"/>
    </xf>
    <xf numFmtId="38" fontId="0" fillId="0" borderId="57" xfId="49" applyFont="1" applyFill="1" applyBorder="1" applyAlignment="1">
      <alignment horizontal="right" vertical="center"/>
    </xf>
    <xf numFmtId="224" fontId="0" fillId="0" borderId="98" xfId="42" applyNumberFormat="1" applyFont="1" applyFill="1" applyBorder="1" applyAlignment="1">
      <alignment horizontal="right" vertical="center"/>
    </xf>
    <xf numFmtId="224" fontId="0" fillId="0" borderId="99" xfId="42" applyNumberFormat="1" applyFont="1" applyFill="1" applyBorder="1" applyAlignment="1">
      <alignment horizontal="center" vertical="center"/>
    </xf>
    <xf numFmtId="0" fontId="22" fillId="0" borderId="51" xfId="0" applyFont="1" applyFill="1" applyBorder="1" applyAlignment="1">
      <alignment horizontal="left" vertical="center" indent="1" shrinkToFit="1"/>
    </xf>
    <xf numFmtId="0" fontId="14" fillId="0" borderId="100" xfId="0" applyFont="1" applyFill="1" applyBorder="1" applyAlignment="1">
      <alignment horizontal="left" vertical="center" indent="1"/>
    </xf>
    <xf numFmtId="38" fontId="0" fillId="0" borderId="101" xfId="49" applyFill="1" applyBorder="1" applyAlignment="1">
      <alignment horizontal="right" vertical="center"/>
    </xf>
    <xf numFmtId="38" fontId="0" fillId="0" borderId="97" xfId="49" applyFill="1" applyBorder="1" applyAlignment="1">
      <alignment horizontal="right" vertical="center"/>
    </xf>
    <xf numFmtId="10" fontId="0" fillId="0" borderId="63" xfId="42" applyNumberFormat="1" applyFill="1" applyBorder="1" applyAlignment="1">
      <alignment horizontal="right" vertical="center"/>
    </xf>
    <xf numFmtId="10" fontId="0" fillId="0" borderId="60" xfId="42" applyNumberFormat="1" applyFill="1" applyBorder="1" applyAlignment="1">
      <alignment horizontal="right" vertical="center"/>
    </xf>
    <xf numFmtId="0" fontId="0" fillId="0" borderId="88" xfId="0" applyFill="1" applyBorder="1" applyAlignment="1">
      <alignment horizontal="left" vertical="center" indent="1"/>
    </xf>
    <xf numFmtId="38" fontId="0" fillId="0" borderId="90" xfId="49" applyFont="1" applyFill="1" applyBorder="1" applyAlignment="1">
      <alignment horizontal="right" vertical="center"/>
    </xf>
    <xf numFmtId="38" fontId="0" fillId="0" borderId="19" xfId="49" applyFont="1" applyFill="1" applyBorder="1" applyAlignment="1">
      <alignment horizontal="right" vertical="center"/>
    </xf>
    <xf numFmtId="10" fontId="0" fillId="0" borderId="37" xfId="42" applyNumberFormat="1" applyFill="1" applyBorder="1" applyAlignment="1">
      <alignment horizontal="right" vertical="center"/>
    </xf>
    <xf numFmtId="10" fontId="0" fillId="0" borderId="31" xfId="42" applyNumberFormat="1" applyFill="1" applyBorder="1" applyAlignment="1">
      <alignment horizontal="right" vertical="center"/>
    </xf>
    <xf numFmtId="10" fontId="0" fillId="0" borderId="102" xfId="42" applyNumberFormat="1" applyFill="1" applyBorder="1" applyAlignment="1">
      <alignment horizontal="right" vertical="center"/>
    </xf>
    <xf numFmtId="10" fontId="0" fillId="0" borderId="19" xfId="42" applyNumberFormat="1" applyFill="1" applyBorder="1" applyAlignment="1">
      <alignment horizontal="right" vertical="center"/>
    </xf>
    <xf numFmtId="0" fontId="0" fillId="0" borderId="54" xfId="0" applyFont="1" applyFill="1" applyBorder="1" applyAlignment="1">
      <alignment horizontal="left" vertical="center" indent="1"/>
    </xf>
    <xf numFmtId="38" fontId="0" fillId="0" borderId="103" xfId="49" applyFill="1" applyBorder="1" applyAlignment="1">
      <alignment horizontal="right"/>
    </xf>
    <xf numFmtId="38" fontId="0" fillId="0" borderId="51" xfId="49" applyFill="1" applyBorder="1" applyAlignment="1">
      <alignment horizontal="right"/>
    </xf>
    <xf numFmtId="10" fontId="0" fillId="0" borderId="57" xfId="42" applyNumberFormat="1" applyFill="1" applyBorder="1" applyAlignment="1">
      <alignment horizontal="right"/>
    </xf>
    <xf numFmtId="38" fontId="0" fillId="0" borderId="18" xfId="49" applyFill="1" applyBorder="1" applyAlignment="1">
      <alignment horizontal="right"/>
    </xf>
    <xf numFmtId="38" fontId="0" fillId="0" borderId="57" xfId="49" applyFill="1" applyBorder="1" applyAlignment="1">
      <alignment horizontal="right"/>
    </xf>
    <xf numFmtId="0" fontId="0" fillId="0" borderId="104" xfId="0" applyFont="1" applyFill="1" applyBorder="1" applyAlignment="1">
      <alignment horizontal="left" vertical="center" indent="1" shrinkToFit="1"/>
    </xf>
    <xf numFmtId="38" fontId="0" fillId="0" borderId="105" xfId="49" applyFill="1" applyBorder="1" applyAlignment="1">
      <alignment horizontal="right"/>
    </xf>
    <xf numFmtId="38" fontId="0" fillId="0" borderId="106" xfId="49" applyFill="1" applyBorder="1" applyAlignment="1">
      <alignment horizontal="right"/>
    </xf>
    <xf numFmtId="0" fontId="15" fillId="0" borderId="99" xfId="0" applyFont="1" applyFill="1" applyBorder="1" applyAlignment="1">
      <alignment horizontal="left" vertical="center" indent="1" shrinkToFit="1"/>
    </xf>
    <xf numFmtId="38" fontId="13" fillId="0" borderId="56" xfId="49" applyFont="1" applyFill="1" applyBorder="1" applyAlignment="1">
      <alignment horizontal="center" vertical="center"/>
    </xf>
    <xf numFmtId="38" fontId="13" fillId="0" borderId="57" xfId="49" applyFont="1" applyFill="1" applyBorder="1" applyAlignment="1">
      <alignment horizontal="center" vertical="center"/>
    </xf>
    <xf numFmtId="38" fontId="13" fillId="0" borderId="58" xfId="49" applyFont="1" applyFill="1" applyBorder="1" applyAlignment="1">
      <alignment horizontal="center" vertical="center"/>
    </xf>
    <xf numFmtId="38" fontId="13" fillId="0" borderId="59" xfId="49" applyFont="1" applyFill="1" applyBorder="1" applyAlignment="1">
      <alignment horizontal="center" vertical="center"/>
    </xf>
    <xf numFmtId="38" fontId="13" fillId="0" borderId="55" xfId="49" applyFont="1" applyFill="1" applyBorder="1" applyAlignment="1">
      <alignment horizontal="center" vertical="center"/>
    </xf>
    <xf numFmtId="0" fontId="26" fillId="0" borderId="99" xfId="0" applyFont="1" applyFill="1" applyBorder="1" applyAlignment="1">
      <alignment horizontal="left" vertical="center" indent="1" shrinkToFit="1"/>
    </xf>
    <xf numFmtId="38" fontId="23" fillId="0" borderId="99" xfId="49" applyFont="1" applyFill="1" applyBorder="1" applyAlignment="1">
      <alignment horizontal="center" vertical="center"/>
    </xf>
    <xf numFmtId="0" fontId="23" fillId="0" borderId="103"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8" xfId="0" applyFont="1" applyFill="1" applyBorder="1" applyAlignment="1">
      <alignment horizontal="center" vertical="center"/>
    </xf>
    <xf numFmtId="10" fontId="23" fillId="0" borderId="103" xfId="0" applyNumberFormat="1" applyFont="1" applyFill="1" applyBorder="1" applyAlignment="1">
      <alignment horizontal="center" vertical="center" wrapText="1"/>
    </xf>
    <xf numFmtId="10" fontId="23" fillId="0" borderId="51" xfId="0" applyNumberFormat="1" applyFont="1" applyFill="1" applyBorder="1" applyAlignment="1">
      <alignment horizontal="center" vertical="center" wrapText="1"/>
    </xf>
    <xf numFmtId="10" fontId="23" fillId="0" borderId="18" xfId="0" applyNumberFormat="1" applyFont="1" applyFill="1" applyBorder="1" applyAlignment="1">
      <alignment horizontal="center" vertical="center" wrapText="1"/>
    </xf>
    <xf numFmtId="38" fontId="23" fillId="0" borderId="103" xfId="49" applyFont="1" applyFill="1" applyBorder="1" applyAlignment="1">
      <alignment horizontal="center" vertical="center"/>
    </xf>
    <xf numFmtId="38" fontId="23" fillId="0" borderId="51" xfId="49" applyFont="1" applyFill="1" applyBorder="1" applyAlignment="1">
      <alignment horizontal="center" vertical="center"/>
    </xf>
    <xf numFmtId="38" fontId="23" fillId="0" borderId="18" xfId="49" applyFont="1" applyFill="1" applyBorder="1" applyAlignment="1">
      <alignment horizontal="center" vertical="center"/>
    </xf>
    <xf numFmtId="38" fontId="23" fillId="0" borderId="80" xfId="49" applyFont="1" applyFill="1" applyBorder="1" applyAlignment="1">
      <alignment horizontal="center" vertical="center"/>
    </xf>
    <xf numFmtId="38" fontId="23" fillId="0" borderId="55" xfId="49" applyFont="1" applyFill="1" applyBorder="1" applyAlignment="1">
      <alignment horizontal="center" vertical="center"/>
    </xf>
    <xf numFmtId="0" fontId="0" fillId="0" borderId="104" xfId="0" applyFont="1" applyFill="1" applyBorder="1" applyAlignment="1">
      <alignment horizontal="left" vertical="center" indent="1" shrinkToFit="1"/>
    </xf>
    <xf numFmtId="0" fontId="17" fillId="0" borderId="56" xfId="0" applyFont="1" applyFill="1" applyBorder="1" applyAlignment="1">
      <alignment horizontal="center" vertical="distributed"/>
    </xf>
    <xf numFmtId="0" fontId="17" fillId="0" borderId="57" xfId="0" applyFont="1" applyFill="1" applyBorder="1" applyAlignment="1">
      <alignment horizontal="center" vertical="distributed"/>
    </xf>
    <xf numFmtId="0" fontId="17" fillId="0" borderId="57" xfId="0" applyFont="1" applyFill="1" applyBorder="1" applyAlignment="1">
      <alignment horizontal="left" vertical="top" wrapText="1"/>
    </xf>
    <xf numFmtId="38" fontId="17" fillId="0" borderId="57" xfId="49" applyFont="1" applyFill="1" applyBorder="1" applyAlignment="1">
      <alignment horizontal="center" vertical="center"/>
    </xf>
    <xf numFmtId="38" fontId="17" fillId="0" borderId="51" xfId="49" applyFont="1" applyFill="1" applyBorder="1" applyAlignment="1">
      <alignment horizontal="center" vertical="center"/>
    </xf>
    <xf numFmtId="10" fontId="17" fillId="0" borderId="57" xfId="42" applyNumberFormat="1" applyFont="1" applyFill="1" applyBorder="1" applyAlignment="1">
      <alignment horizontal="center" vertical="center"/>
    </xf>
    <xf numFmtId="0" fontId="0" fillId="0" borderId="54" xfId="0" applyFont="1" applyFill="1" applyBorder="1" applyAlignment="1">
      <alignment horizontal="left" vertical="center" indent="1" shrinkToFit="1"/>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9" xfId="49" applyFont="1" applyFill="1" applyBorder="1" applyAlignment="1">
      <alignment horizontal="right" vertical="center"/>
    </xf>
    <xf numFmtId="38" fontId="0" fillId="0" borderId="58"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56" xfId="49" applyFont="1" applyFill="1" applyBorder="1" applyAlignment="1">
      <alignment horizontal="right" vertical="center"/>
    </xf>
    <xf numFmtId="10" fontId="23" fillId="0" borderId="39" xfId="0" applyNumberFormat="1" applyFont="1" applyFill="1" applyBorder="1" applyAlignment="1">
      <alignment horizontal="center" vertical="center" wrapText="1"/>
    </xf>
    <xf numFmtId="0" fontId="17" fillId="0" borderId="0" xfId="0" applyFont="1" applyBorder="1" applyAlignment="1">
      <alignment vertical="top"/>
    </xf>
    <xf numFmtId="0" fontId="17" fillId="0" borderId="0" xfId="0" applyFont="1" applyBorder="1" applyAlignment="1">
      <alignment vertical="center"/>
    </xf>
    <xf numFmtId="0" fontId="0" fillId="0" borderId="107" xfId="0" applyFont="1" applyBorder="1" applyAlignment="1">
      <alignment horizontal="center" vertical="distributed"/>
    </xf>
    <xf numFmtId="0" fontId="34" fillId="0" borderId="0" xfId="0" applyFont="1" applyBorder="1" applyAlignment="1">
      <alignment/>
    </xf>
    <xf numFmtId="0" fontId="34" fillId="0" borderId="0" xfId="0" applyFont="1" applyAlignment="1">
      <alignment/>
    </xf>
    <xf numFmtId="0" fontId="16" fillId="0" borderId="81" xfId="0" applyFont="1" applyBorder="1" applyAlignment="1">
      <alignment vertical="top" wrapText="1"/>
    </xf>
    <xf numFmtId="0" fontId="0" fillId="0" borderId="81" xfId="0" applyBorder="1" applyAlignment="1">
      <alignment vertical="top" wrapText="1"/>
    </xf>
    <xf numFmtId="0" fontId="0" fillId="0" borderId="81" xfId="0" applyBorder="1" applyAlignment="1">
      <alignment horizontal="distributed" wrapText="1"/>
    </xf>
    <xf numFmtId="0" fontId="0" fillId="0" borderId="108" xfId="0" applyFont="1" applyBorder="1" applyAlignment="1">
      <alignment horizontal="center" vertical="distributed"/>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95" xfId="0" applyFont="1" applyBorder="1" applyAlignment="1">
      <alignment horizontal="center" vertical="center"/>
    </xf>
    <xf numFmtId="0" fontId="13" fillId="0" borderId="113" xfId="0" applyFont="1" applyBorder="1" applyAlignment="1">
      <alignment horizontal="center" vertical="center"/>
    </xf>
    <xf numFmtId="0" fontId="0" fillId="0" borderId="87" xfId="0" applyFont="1" applyBorder="1" applyAlignment="1">
      <alignment horizontal="center" vertical="center"/>
    </xf>
    <xf numFmtId="0" fontId="0" fillId="0" borderId="99" xfId="0" applyFont="1" applyBorder="1" applyAlignment="1">
      <alignment horizontal="center" vertical="center"/>
    </xf>
    <xf numFmtId="0" fontId="0"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0" fillId="0" borderId="83" xfId="0" applyBorder="1" applyAlignment="1">
      <alignment horizontal="left"/>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0" fillId="17" borderId="57" xfId="0" applyFont="1" applyFill="1" applyBorder="1" applyAlignment="1">
      <alignment horizontal="center" vertical="distributed"/>
    </xf>
    <xf numFmtId="0" fontId="0" fillId="17" borderId="44" xfId="0" applyFill="1" applyBorder="1" applyAlignment="1">
      <alignment horizontal="distributed" vertical="distributed"/>
    </xf>
    <xf numFmtId="0" fontId="13" fillId="17" borderId="40" xfId="0" applyFont="1" applyFill="1" applyBorder="1" applyAlignment="1">
      <alignment horizontal="center" vertical="center"/>
    </xf>
    <xf numFmtId="0" fontId="0" fillId="17" borderId="53" xfId="0" applyFill="1" applyBorder="1" applyAlignment="1">
      <alignment horizontal="center" vertical="center"/>
    </xf>
    <xf numFmtId="0" fontId="0" fillId="17" borderId="42" xfId="0" applyFill="1" applyBorder="1" applyAlignment="1">
      <alignment horizontal="center" vertical="center"/>
    </xf>
    <xf numFmtId="0" fontId="0" fillId="17" borderId="57" xfId="0" applyFill="1" applyBorder="1" applyAlignment="1">
      <alignment horizontal="center" vertical="center" wrapText="1"/>
    </xf>
    <xf numFmtId="0" fontId="0" fillId="17" borderId="44" xfId="0" applyFill="1" applyBorder="1" applyAlignment="1">
      <alignment horizontal="center" vertical="center" wrapText="1"/>
    </xf>
    <xf numFmtId="0" fontId="34" fillId="17" borderId="0" xfId="0" applyFont="1" applyFill="1" applyBorder="1" applyAlignment="1">
      <alignment/>
    </xf>
    <xf numFmtId="0" fontId="34" fillId="17" borderId="0" xfId="0" applyFont="1" applyFill="1" applyAlignment="1">
      <alignment/>
    </xf>
    <xf numFmtId="0" fontId="0" fillId="17" borderId="11" xfId="0" applyFill="1" applyBorder="1" applyAlignment="1">
      <alignment vertical="top"/>
    </xf>
    <xf numFmtId="0" fontId="0" fillId="17" borderId="11" xfId="0" applyFill="1" applyBorder="1" applyAlignment="1">
      <alignment vertical="center"/>
    </xf>
    <xf numFmtId="0" fontId="0" fillId="0" borderId="0" xfId="0" applyAlignment="1">
      <alignment horizontal="distributed" vertical="distributed"/>
    </xf>
    <xf numFmtId="0" fontId="0" fillId="0" borderId="0" xfId="0" applyAlignment="1">
      <alignment horizontal="distributed"/>
    </xf>
    <xf numFmtId="0" fontId="0" fillId="17" borderId="42" xfId="0" applyFill="1" applyBorder="1" applyAlignment="1">
      <alignment horizontal="distributed" vertical="center"/>
    </xf>
    <xf numFmtId="0" fontId="29" fillId="0" borderId="116" xfId="0" applyFont="1" applyBorder="1" applyAlignment="1">
      <alignment horizontal="left" vertical="distributed"/>
    </xf>
    <xf numFmtId="0" fontId="0" fillId="0" borderId="87" xfId="0" applyFont="1" applyBorder="1" applyAlignment="1">
      <alignment horizontal="center" vertical="distributed"/>
    </xf>
    <xf numFmtId="0" fontId="0" fillId="0" borderId="35" xfId="0" applyFont="1" applyBorder="1" applyAlignment="1">
      <alignment horizontal="center" vertical="distributed"/>
    </xf>
    <xf numFmtId="0" fontId="12" fillId="0" borderId="95" xfId="0" applyFont="1"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0" xfId="0" applyBorder="1" applyAlignment="1">
      <alignment horizontal="left"/>
    </xf>
    <xf numFmtId="0" fontId="7" fillId="0" borderId="119" xfId="0" applyFont="1" applyBorder="1" applyAlignment="1">
      <alignment horizontal="center"/>
    </xf>
    <xf numFmtId="0" fontId="7" fillId="0" borderId="96" xfId="0" applyFont="1" applyBorder="1" applyAlignment="1">
      <alignment horizontal="center"/>
    </xf>
    <xf numFmtId="0" fontId="18" fillId="0" borderId="0" xfId="0" applyFont="1" applyAlignment="1">
      <alignment horizontal="left" vertical="center"/>
    </xf>
    <xf numFmtId="0" fontId="0" fillId="0" borderId="11" xfId="0" applyBorder="1" applyAlignment="1">
      <alignment horizontal="left"/>
    </xf>
    <xf numFmtId="0" fontId="5" fillId="0" borderId="16" xfId="0" applyFont="1" applyBorder="1" applyAlignment="1">
      <alignment horizontal="center" vertical="center" wrapText="1"/>
    </xf>
    <xf numFmtId="0" fontId="5" fillId="0" borderId="77" xfId="0" applyFont="1" applyBorder="1" applyAlignment="1">
      <alignment horizontal="center" vertical="center" wrapText="1"/>
    </xf>
    <xf numFmtId="0" fontId="13" fillId="0" borderId="96" xfId="0" applyFont="1" applyBorder="1" applyAlignment="1">
      <alignment horizontal="center" vertical="center"/>
    </xf>
    <xf numFmtId="0" fontId="13" fillId="0" borderId="120" xfId="0" applyFont="1" applyBorder="1" applyAlignment="1">
      <alignment horizontal="center" vertical="center"/>
    </xf>
    <xf numFmtId="0" fontId="0" fillId="0" borderId="116" xfId="0" applyBorder="1" applyAlignment="1">
      <alignment horizontal="center" vertical="center"/>
    </xf>
    <xf numFmtId="0" fontId="0" fillId="0" borderId="121" xfId="0" applyBorder="1" applyAlignment="1">
      <alignment horizontal="center" vertical="center"/>
    </xf>
    <xf numFmtId="0" fontId="0" fillId="0" borderId="120" xfId="0" applyFont="1" applyBorder="1" applyAlignment="1">
      <alignment horizontal="center" vertical="distributed"/>
    </xf>
    <xf numFmtId="0" fontId="0" fillId="0" borderId="122" xfId="0" applyFont="1" applyBorder="1" applyAlignment="1">
      <alignment horizontal="center" vertical="distributed"/>
    </xf>
    <xf numFmtId="0" fontId="13" fillId="0" borderId="123" xfId="0" applyFont="1" applyBorder="1" applyAlignment="1">
      <alignment horizontal="center" vertical="center"/>
    </xf>
    <xf numFmtId="0" fontId="0" fillId="0" borderId="0" xfId="0" applyFont="1" applyBorder="1" applyAlignment="1">
      <alignment horizontal="left" vertical="top"/>
    </xf>
    <xf numFmtId="0" fontId="0" fillId="0" borderId="0" xfId="0" applyFont="1" applyAlignment="1">
      <alignment horizontal="left" vertical="top"/>
    </xf>
    <xf numFmtId="0" fontId="34" fillId="0" borderId="0" xfId="0" applyFont="1" applyAlignment="1">
      <alignment horizontal="left" vertical="center"/>
    </xf>
    <xf numFmtId="0" fontId="13" fillId="0" borderId="119"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1" fillId="0" borderId="0" xfId="0" applyFont="1" applyBorder="1" applyAlignment="1">
      <alignment horizontal="left" vertical="distributed"/>
    </xf>
    <xf numFmtId="0" fontId="0" fillId="0" borderId="87"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9" xfId="0" applyFont="1" applyBorder="1" applyAlignment="1">
      <alignment horizontal="center" vertical="top" wrapText="1"/>
    </xf>
    <xf numFmtId="0" fontId="0" fillId="0" borderId="95" xfId="0" applyFont="1" applyBorder="1" applyAlignment="1">
      <alignment horizontal="center" vertical="top" wrapText="1"/>
    </xf>
    <xf numFmtId="0" fontId="0" fillId="0" borderId="96" xfId="0" applyFont="1" applyBorder="1" applyAlignment="1">
      <alignment horizontal="center" vertical="top" wrapText="1"/>
    </xf>
    <xf numFmtId="0" fontId="0" fillId="0" borderId="124" xfId="0" applyFont="1" applyBorder="1" applyAlignment="1">
      <alignment horizontal="center" vertical="top" wrapText="1"/>
    </xf>
    <xf numFmtId="0" fontId="0" fillId="0" borderId="125" xfId="0" applyFont="1" applyBorder="1" applyAlignment="1">
      <alignment horizontal="center" vertical="top" wrapText="1"/>
    </xf>
    <xf numFmtId="0" fontId="0" fillId="0" borderId="126" xfId="0" applyFont="1" applyBorder="1" applyAlignment="1">
      <alignment horizontal="center" vertical="top" wrapText="1"/>
    </xf>
    <xf numFmtId="0" fontId="0" fillId="0" borderId="40" xfId="0" applyFont="1" applyBorder="1" applyAlignment="1">
      <alignment horizontal="center" vertical="top"/>
    </xf>
    <xf numFmtId="0" fontId="0" fillId="0" borderId="53" xfId="0" applyFont="1" applyBorder="1" applyAlignment="1">
      <alignment horizontal="center" vertical="top"/>
    </xf>
    <xf numFmtId="0" fontId="0" fillId="0" borderId="78" xfId="0" applyFont="1" applyBorder="1" applyAlignment="1">
      <alignment horizontal="center" vertical="top"/>
    </xf>
    <xf numFmtId="0" fontId="13" fillId="0" borderId="87" xfId="0" applyFont="1" applyBorder="1" applyAlignment="1">
      <alignment vertical="center"/>
    </xf>
    <xf numFmtId="0" fontId="0" fillId="0" borderId="99" xfId="0" applyBorder="1" applyAlignment="1">
      <alignment vertical="center"/>
    </xf>
    <xf numFmtId="0" fontId="0" fillId="0" borderId="35" xfId="0" applyBorder="1" applyAlignment="1">
      <alignment vertical="center"/>
    </xf>
    <xf numFmtId="0" fontId="17" fillId="0" borderId="55" xfId="0" applyFont="1" applyBorder="1" applyAlignment="1">
      <alignment vertical="distributed"/>
    </xf>
    <xf numFmtId="0" fontId="17" fillId="0" borderId="127" xfId="0" applyFont="1" applyBorder="1" applyAlignment="1">
      <alignment/>
    </xf>
    <xf numFmtId="0" fontId="17" fillId="0" borderId="38" xfId="0" applyFont="1" applyBorder="1" applyAlignment="1">
      <alignment horizontal="center" vertical="top"/>
    </xf>
    <xf numFmtId="0" fontId="17" fillId="0" borderId="42" xfId="0" applyFont="1" applyBorder="1" applyAlignment="1">
      <alignment horizontal="center" vertical="top"/>
    </xf>
    <xf numFmtId="0" fontId="0" fillId="0" borderId="83" xfId="0" applyBorder="1" applyAlignment="1">
      <alignment horizontal="left" vertical="center"/>
    </xf>
    <xf numFmtId="0" fontId="0" fillId="0" borderId="83" xfId="0" applyFont="1" applyBorder="1" applyAlignment="1">
      <alignment horizontal="distributed" vertical="center"/>
    </xf>
    <xf numFmtId="0" fontId="0" fillId="0" borderId="47" xfId="0" applyFont="1" applyBorder="1" applyAlignment="1">
      <alignment horizontal="center" vertical="top"/>
    </xf>
    <xf numFmtId="0" fontId="0" fillId="0" borderId="10" xfId="0" applyFont="1" applyBorder="1" applyAlignment="1">
      <alignment horizontal="center" vertical="top"/>
    </xf>
    <xf numFmtId="0" fontId="0" fillId="0" borderId="120"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47" xfId="0" applyFont="1" applyBorder="1" applyAlignment="1">
      <alignment horizontal="center" vertical="top" wrapText="1"/>
    </xf>
    <xf numFmtId="0" fontId="0" fillId="0" borderId="10" xfId="0" applyFont="1" applyBorder="1" applyAlignment="1">
      <alignment horizontal="center" vertical="top" wrapText="1"/>
    </xf>
    <xf numFmtId="0" fontId="0" fillId="0" borderId="39" xfId="0" applyFont="1" applyBorder="1" applyAlignment="1">
      <alignment horizontal="center" vertical="top" wrapText="1"/>
    </xf>
    <xf numFmtId="0" fontId="0" fillId="0" borderId="120" xfId="0" applyFont="1" applyBorder="1" applyAlignment="1">
      <alignment horizontal="center" vertical="top" wrapText="1"/>
    </xf>
    <xf numFmtId="0" fontId="0" fillId="0" borderId="116" xfId="0" applyFont="1" applyBorder="1" applyAlignment="1">
      <alignment horizontal="center" vertical="top" wrapText="1"/>
    </xf>
    <xf numFmtId="0" fontId="0" fillId="0" borderId="121" xfId="0" applyFont="1" applyBorder="1" applyAlignment="1">
      <alignment horizontal="center" vertical="top" wrapText="1"/>
    </xf>
    <xf numFmtId="0" fontId="0" fillId="0" borderId="11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13"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31" xfId="0" applyFont="1" applyBorder="1" applyAlignment="1">
      <alignment horizontal="distributed" vertical="center" wrapText="1"/>
    </xf>
    <xf numFmtId="0" fontId="0" fillId="0" borderId="0" xfId="0" applyFont="1" applyBorder="1" applyAlignment="1">
      <alignment horizontal="left" vertical="distributed"/>
    </xf>
    <xf numFmtId="0" fontId="0" fillId="0" borderId="112"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8" fontId="0" fillId="0" borderId="38" xfId="49" applyFont="1" applyFill="1" applyBorder="1" applyAlignment="1">
      <alignment horizontal="center" vertical="center"/>
    </xf>
    <xf numFmtId="38" fontId="0" fillId="0" borderId="53" xfId="49" applyFont="1" applyFill="1" applyBorder="1" applyAlignment="1">
      <alignment horizontal="center" vertical="center"/>
    </xf>
    <xf numFmtId="0" fontId="0" fillId="0" borderId="42" xfId="0" applyFill="1" applyBorder="1" applyAlignment="1">
      <alignment horizontal="center" vertical="center"/>
    </xf>
    <xf numFmtId="0" fontId="0" fillId="0" borderId="87" xfId="0" applyBorder="1" applyAlignment="1">
      <alignment horizontal="center" vertical="center" wrapText="1"/>
    </xf>
    <xf numFmtId="0" fontId="0" fillId="0" borderId="35" xfId="0"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31" fillId="0" borderId="95" xfId="0" applyFont="1" applyBorder="1" applyAlignment="1">
      <alignment horizontal="center" vertical="center" wrapText="1"/>
    </xf>
    <xf numFmtId="0" fontId="0" fillId="0" borderId="87" xfId="0" applyBorder="1" applyAlignment="1">
      <alignment vertical="center"/>
    </xf>
    <xf numFmtId="0" fontId="0" fillId="0" borderId="119"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08" xfId="0" applyBorder="1" applyAlignment="1">
      <alignment horizontal="center" vertical="center"/>
    </xf>
    <xf numFmtId="0" fontId="0" fillId="0" borderId="103" xfId="0" applyBorder="1" applyAlignment="1">
      <alignment horizontal="center" vertical="center"/>
    </xf>
    <xf numFmtId="0" fontId="0" fillId="0" borderId="89" xfId="0" applyBorder="1" applyAlignment="1">
      <alignment horizontal="center" vertical="center"/>
    </xf>
    <xf numFmtId="0" fontId="13" fillId="0" borderId="117" xfId="0" applyFont="1" applyBorder="1" applyAlignment="1">
      <alignment horizontal="center" vertical="center"/>
    </xf>
    <xf numFmtId="0" fontId="0" fillId="0" borderId="18" xfId="0" applyBorder="1" applyAlignment="1">
      <alignment horizontal="center" vertical="center"/>
    </xf>
    <xf numFmtId="0" fontId="0" fillId="0" borderId="127" xfId="0" applyBorder="1" applyAlignment="1">
      <alignment horizontal="center" vertical="center"/>
    </xf>
    <xf numFmtId="0" fontId="18" fillId="0" borderId="95" xfId="0" applyFont="1" applyBorder="1" applyAlignment="1">
      <alignment horizontal="center" vertical="center"/>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55" xfId="0" applyBorder="1" applyAlignment="1">
      <alignment horizontal="center" vertical="center"/>
    </xf>
    <xf numFmtId="0" fontId="34" fillId="0" borderId="0" xfId="0" applyFont="1" applyAlignment="1">
      <alignment horizontal="left"/>
    </xf>
    <xf numFmtId="0" fontId="0" fillId="0" borderId="40" xfId="0"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pane xSplit="2" ySplit="6" topLeftCell="F7" activePane="bottomRight" state="frozen"/>
      <selection pane="topLeft" activeCell="A1" sqref="A1"/>
      <selection pane="topRight" activeCell="C1" sqref="C1"/>
      <selection pane="bottomLeft" activeCell="A6" sqref="A6"/>
      <selection pane="bottomRight" activeCell="L49" sqref="L49"/>
    </sheetView>
  </sheetViews>
  <sheetFormatPr defaultColWidth="9.00390625" defaultRowHeight="13.5"/>
  <cols>
    <col min="1" max="1" width="3.50390625" style="0" customWidth="1"/>
    <col min="2" max="2" width="14.375" style="1" customWidth="1"/>
    <col min="3" max="4" width="9.375" style="0" customWidth="1"/>
    <col min="5" max="5" width="8.75390625" style="0" customWidth="1"/>
    <col min="6" max="6" width="7.50390625" style="0" customWidth="1"/>
    <col min="7" max="7" width="8.25390625" style="0" customWidth="1"/>
    <col min="8" max="8" width="7.875" style="0" customWidth="1"/>
    <col min="9" max="9" width="8.00390625" style="0" customWidth="1"/>
    <col min="10" max="10" width="7.125" style="0" customWidth="1"/>
    <col min="11" max="17" width="9.375" style="0" customWidth="1"/>
  </cols>
  <sheetData>
    <row r="1" spans="3:15" ht="17.25">
      <c r="C1" s="541" t="s">
        <v>196</v>
      </c>
      <c r="D1" s="541"/>
      <c r="E1" s="541"/>
      <c r="F1" s="541"/>
      <c r="G1" s="541"/>
      <c r="H1" s="541"/>
      <c r="I1" s="542"/>
      <c r="J1" s="542"/>
      <c r="K1" s="542"/>
      <c r="L1" s="542"/>
      <c r="M1" s="542"/>
      <c r="N1" s="4"/>
      <c r="O1" s="2"/>
    </row>
    <row r="2" spans="3:15" ht="12" customHeight="1">
      <c r="C2" s="38"/>
      <c r="D2" s="38"/>
      <c r="E2" s="38"/>
      <c r="F2" s="538" t="s">
        <v>224</v>
      </c>
      <c r="G2" s="539"/>
      <c r="H2" s="539"/>
      <c r="I2" s="539"/>
      <c r="J2" s="8"/>
      <c r="K2" s="8"/>
      <c r="L2" s="8"/>
      <c r="M2" s="8"/>
      <c r="N2" s="4"/>
      <c r="O2" s="2"/>
    </row>
    <row r="3" spans="3:15" ht="12.75" customHeight="1" thickBot="1">
      <c r="C3" s="43"/>
      <c r="D3" s="31"/>
      <c r="E3" s="558"/>
      <c r="F3" s="558"/>
      <c r="G3" s="558"/>
      <c r="H3" s="558"/>
      <c r="I3" s="558"/>
      <c r="J3" s="558"/>
      <c r="K3" s="217" t="s">
        <v>411</v>
      </c>
      <c r="L3" s="30"/>
      <c r="M3" s="30"/>
      <c r="N3" s="30"/>
      <c r="O3" s="31"/>
    </row>
    <row r="4" spans="1:17" ht="16.5" customHeight="1" thickBot="1">
      <c r="A4" s="543" t="s">
        <v>298</v>
      </c>
      <c r="B4" s="546"/>
      <c r="C4" s="556" t="s">
        <v>417</v>
      </c>
      <c r="D4" s="557"/>
      <c r="E4" s="557"/>
      <c r="F4" s="557"/>
      <c r="G4" s="557"/>
      <c r="H4" s="557"/>
      <c r="I4" s="557"/>
      <c r="J4" s="557"/>
      <c r="K4" s="553" t="s">
        <v>410</v>
      </c>
      <c r="L4" s="44"/>
      <c r="M4" s="550" t="s">
        <v>312</v>
      </c>
      <c r="N4" s="551"/>
      <c r="O4" s="551"/>
      <c r="P4" s="552"/>
      <c r="Q4" s="559" t="s">
        <v>418</v>
      </c>
    </row>
    <row r="5" spans="1:17" ht="15" customHeight="1" thickBot="1">
      <c r="A5" s="544"/>
      <c r="B5" s="540"/>
      <c r="C5" s="547" t="s">
        <v>350</v>
      </c>
      <c r="D5" s="548"/>
      <c r="E5" s="548"/>
      <c r="F5" s="549"/>
      <c r="G5" s="547" t="s">
        <v>349</v>
      </c>
      <c r="H5" s="548"/>
      <c r="I5" s="548"/>
      <c r="J5" s="548"/>
      <c r="K5" s="554"/>
      <c r="L5" s="400" t="s">
        <v>280</v>
      </c>
      <c r="M5" s="398" t="s">
        <v>249</v>
      </c>
      <c r="N5" s="398" t="s">
        <v>281</v>
      </c>
      <c r="O5" s="398" t="s">
        <v>248</v>
      </c>
      <c r="P5" s="399" t="s">
        <v>301</v>
      </c>
      <c r="Q5" s="560"/>
    </row>
    <row r="6" spans="1:17" ht="21" customHeight="1" thickBot="1" thickTop="1">
      <c r="A6" s="545"/>
      <c r="B6" s="45"/>
      <c r="C6" s="39" t="s">
        <v>415</v>
      </c>
      <c r="D6" s="39" t="s">
        <v>427</v>
      </c>
      <c r="E6" s="39" t="s">
        <v>20</v>
      </c>
      <c r="F6" s="40" t="s">
        <v>344</v>
      </c>
      <c r="G6" s="39" t="s">
        <v>415</v>
      </c>
      <c r="H6" s="39" t="s">
        <v>427</v>
      </c>
      <c r="I6" s="39" t="s">
        <v>20</v>
      </c>
      <c r="J6" s="42" t="s">
        <v>343</v>
      </c>
      <c r="K6" s="555"/>
      <c r="L6" s="41" t="s">
        <v>20</v>
      </c>
      <c r="M6" s="41" t="s">
        <v>20</v>
      </c>
      <c r="N6" s="41" t="s">
        <v>20</v>
      </c>
      <c r="O6" s="41" t="s">
        <v>20</v>
      </c>
      <c r="P6" s="39" t="s">
        <v>21</v>
      </c>
      <c r="Q6" s="40" t="s">
        <v>21</v>
      </c>
    </row>
    <row r="7" spans="1:17" s="7" customFormat="1" ht="12.75" customHeight="1" thickTop="1">
      <c r="A7" s="25">
        <v>1</v>
      </c>
      <c r="B7" s="125" t="s">
        <v>250</v>
      </c>
      <c r="C7" s="107">
        <v>4095</v>
      </c>
      <c r="D7" s="107">
        <v>3999</v>
      </c>
      <c r="E7" s="107">
        <v>4649</v>
      </c>
      <c r="F7" s="126">
        <f aca="true" t="shared" si="0" ref="F7:F51">E7/O7</f>
        <v>0.3137400458901336</v>
      </c>
      <c r="G7" s="80">
        <v>348</v>
      </c>
      <c r="H7" s="80">
        <v>352</v>
      </c>
      <c r="I7" s="80">
        <v>360</v>
      </c>
      <c r="J7" s="127">
        <f aca="true" t="shared" si="1" ref="J7:J51">I7/O7</f>
        <v>0.024294776623026048</v>
      </c>
      <c r="K7" s="83">
        <f aca="true" t="shared" si="2" ref="K7:K51">(E7+I7)/O7</f>
        <v>0.3380348225131597</v>
      </c>
      <c r="L7" s="128">
        <v>177419</v>
      </c>
      <c r="M7" s="107">
        <v>64002</v>
      </c>
      <c r="N7" s="87">
        <f>M7/L7</f>
        <v>0.36073926693307934</v>
      </c>
      <c r="O7" s="107">
        <v>14818</v>
      </c>
      <c r="P7" s="113">
        <f aca="true" t="shared" si="3" ref="P7:P51">O7/M7</f>
        <v>0.23152401487453517</v>
      </c>
      <c r="Q7" s="86">
        <f>RANK(P7,$P$7:$P$49)</f>
        <v>22</v>
      </c>
    </row>
    <row r="8" spans="1:17" s="7" customFormat="1" ht="12" customHeight="1">
      <c r="A8" s="25">
        <v>1</v>
      </c>
      <c r="B8" s="79" t="s">
        <v>251</v>
      </c>
      <c r="C8" s="80">
        <v>508</v>
      </c>
      <c r="D8" s="80">
        <v>396</v>
      </c>
      <c r="E8" s="80">
        <v>496</v>
      </c>
      <c r="F8" s="81">
        <f t="shared" si="0"/>
        <v>0.09003448901797059</v>
      </c>
      <c r="G8" s="80">
        <v>29</v>
      </c>
      <c r="H8" s="80">
        <v>54</v>
      </c>
      <c r="I8" s="80">
        <v>34</v>
      </c>
      <c r="J8" s="82">
        <f t="shared" si="1"/>
        <v>0.006171719005264113</v>
      </c>
      <c r="K8" s="83">
        <f t="shared" si="2"/>
        <v>0.09620620802323471</v>
      </c>
      <c r="L8" s="84">
        <v>46106</v>
      </c>
      <c r="M8" s="80">
        <v>15731</v>
      </c>
      <c r="N8" s="87">
        <f aca="true" t="shared" si="4" ref="N8:N49">M8/L8</f>
        <v>0.341192035743721</v>
      </c>
      <c r="O8" s="80">
        <v>5509</v>
      </c>
      <c r="P8" s="85">
        <f t="shared" si="3"/>
        <v>0.3502002415612485</v>
      </c>
      <c r="Q8" s="86">
        <f aca="true" t="shared" si="5" ref="Q8:Q49">RANK(P8,$P$7:$P$49)</f>
        <v>2</v>
      </c>
    </row>
    <row r="9" spans="1:17" s="7" customFormat="1" ht="12" customHeight="1">
      <c r="A9" s="25">
        <v>1</v>
      </c>
      <c r="B9" s="79" t="s">
        <v>237</v>
      </c>
      <c r="C9" s="80">
        <v>62</v>
      </c>
      <c r="D9" s="80" t="s">
        <v>380</v>
      </c>
      <c r="E9" s="80">
        <v>50</v>
      </c>
      <c r="F9" s="81">
        <f t="shared" si="0"/>
        <v>0.26455026455026454</v>
      </c>
      <c r="G9" s="80">
        <v>24</v>
      </c>
      <c r="H9" s="80">
        <v>14</v>
      </c>
      <c r="I9" s="80">
        <v>6</v>
      </c>
      <c r="J9" s="82">
        <f t="shared" si="1"/>
        <v>0.031746031746031744</v>
      </c>
      <c r="K9" s="83">
        <f t="shared" si="2"/>
        <v>0.2962962962962963</v>
      </c>
      <c r="L9" s="84">
        <v>8854</v>
      </c>
      <c r="M9" s="80">
        <v>3415</v>
      </c>
      <c r="N9" s="87">
        <f t="shared" si="4"/>
        <v>0.38570137790829</v>
      </c>
      <c r="O9" s="80">
        <v>189</v>
      </c>
      <c r="P9" s="85">
        <f t="shared" si="3"/>
        <v>0.05534407027818448</v>
      </c>
      <c r="Q9" s="86">
        <f t="shared" si="5"/>
        <v>42</v>
      </c>
    </row>
    <row r="10" spans="1:17" s="7" customFormat="1" ht="12" customHeight="1">
      <c r="A10" s="25">
        <v>1</v>
      </c>
      <c r="B10" s="79" t="s">
        <v>239</v>
      </c>
      <c r="C10" s="80">
        <v>179</v>
      </c>
      <c r="D10" s="80">
        <v>164</v>
      </c>
      <c r="E10" s="80">
        <v>152</v>
      </c>
      <c r="F10" s="81">
        <f t="shared" si="0"/>
        <v>0.3948051948051948</v>
      </c>
      <c r="G10" s="80">
        <v>38</v>
      </c>
      <c r="H10" s="80">
        <v>30</v>
      </c>
      <c r="I10" s="80">
        <v>24</v>
      </c>
      <c r="J10" s="82">
        <f t="shared" si="1"/>
        <v>0.06233766233766234</v>
      </c>
      <c r="K10" s="83">
        <f t="shared" si="2"/>
        <v>0.45714285714285713</v>
      </c>
      <c r="L10" s="84">
        <v>4652</v>
      </c>
      <c r="M10" s="80">
        <v>1973</v>
      </c>
      <c r="N10" s="87">
        <f t="shared" si="4"/>
        <v>0.42411865864144455</v>
      </c>
      <c r="O10" s="80">
        <v>385</v>
      </c>
      <c r="P10" s="85">
        <f t="shared" si="3"/>
        <v>0.1951343132285859</v>
      </c>
      <c r="Q10" s="86">
        <f t="shared" si="5"/>
        <v>29</v>
      </c>
    </row>
    <row r="11" spans="1:17" s="7" customFormat="1" ht="12.75" customHeight="1">
      <c r="A11" s="25">
        <v>1</v>
      </c>
      <c r="B11" s="79" t="s">
        <v>252</v>
      </c>
      <c r="C11" s="80">
        <v>240</v>
      </c>
      <c r="D11" s="80">
        <v>304</v>
      </c>
      <c r="E11" s="80">
        <v>459</v>
      </c>
      <c r="F11" s="81">
        <f t="shared" si="0"/>
        <v>0.09365435625382575</v>
      </c>
      <c r="G11" s="80">
        <v>10</v>
      </c>
      <c r="H11" s="80">
        <v>13</v>
      </c>
      <c r="I11" s="80">
        <v>13</v>
      </c>
      <c r="J11" s="82">
        <f t="shared" si="1"/>
        <v>0.002652519893899204</v>
      </c>
      <c r="K11" s="83">
        <f t="shared" si="2"/>
        <v>0.09630687614772496</v>
      </c>
      <c r="L11" s="84">
        <v>54883</v>
      </c>
      <c r="M11" s="80">
        <v>19826</v>
      </c>
      <c r="N11" s="87">
        <f t="shared" si="4"/>
        <v>0.3612411857952371</v>
      </c>
      <c r="O11" s="80">
        <v>4901</v>
      </c>
      <c r="P11" s="85">
        <f t="shared" si="3"/>
        <v>0.24720064561686675</v>
      </c>
      <c r="Q11" s="86">
        <f t="shared" si="5"/>
        <v>18</v>
      </c>
    </row>
    <row r="12" spans="1:17" s="7" customFormat="1" ht="12" customHeight="1">
      <c r="A12" s="25">
        <v>1</v>
      </c>
      <c r="B12" s="79" t="s">
        <v>253</v>
      </c>
      <c r="C12" s="80">
        <v>5259</v>
      </c>
      <c r="D12" s="80">
        <v>5338</v>
      </c>
      <c r="E12" s="80">
        <v>5445</v>
      </c>
      <c r="F12" s="81">
        <f t="shared" si="0"/>
        <v>0.611591598337639</v>
      </c>
      <c r="G12" s="80">
        <v>331</v>
      </c>
      <c r="H12" s="80">
        <v>331</v>
      </c>
      <c r="I12" s="80">
        <v>497</v>
      </c>
      <c r="J12" s="82">
        <f t="shared" si="1"/>
        <v>0.05582387959114905</v>
      </c>
      <c r="K12" s="83">
        <f t="shared" si="2"/>
        <v>0.6674154779287881</v>
      </c>
      <c r="L12" s="84">
        <v>153192</v>
      </c>
      <c r="M12" s="80">
        <v>55473</v>
      </c>
      <c r="N12" s="87">
        <f t="shared" si="4"/>
        <v>0.36211420961930124</v>
      </c>
      <c r="O12" s="80">
        <v>8903</v>
      </c>
      <c r="P12" s="85">
        <f t="shared" si="3"/>
        <v>0.1604924918428785</v>
      </c>
      <c r="Q12" s="86">
        <f t="shared" si="5"/>
        <v>31</v>
      </c>
    </row>
    <row r="13" spans="1:17" s="7" customFormat="1" ht="12" customHeight="1">
      <c r="A13" s="25">
        <v>1</v>
      </c>
      <c r="B13" s="79" t="s">
        <v>240</v>
      </c>
      <c r="C13" s="80">
        <v>233</v>
      </c>
      <c r="D13" s="80">
        <v>233</v>
      </c>
      <c r="E13" s="80">
        <v>263</v>
      </c>
      <c r="F13" s="81">
        <f t="shared" si="0"/>
        <v>1.0823045267489713</v>
      </c>
      <c r="G13" s="80">
        <v>3</v>
      </c>
      <c r="H13" s="80">
        <v>3</v>
      </c>
      <c r="I13" s="80">
        <v>2</v>
      </c>
      <c r="J13" s="82">
        <f t="shared" si="1"/>
        <v>0.00823045267489712</v>
      </c>
      <c r="K13" s="83">
        <f t="shared" si="2"/>
        <v>1.0905349794238683</v>
      </c>
      <c r="L13" s="84">
        <v>11910</v>
      </c>
      <c r="M13" s="80">
        <v>4090</v>
      </c>
      <c r="N13" s="87">
        <f t="shared" si="4"/>
        <v>0.3434089000839631</v>
      </c>
      <c r="O13" s="80">
        <v>243</v>
      </c>
      <c r="P13" s="85">
        <f t="shared" si="3"/>
        <v>0.05941320293398533</v>
      </c>
      <c r="Q13" s="86">
        <f t="shared" si="5"/>
        <v>41</v>
      </c>
    </row>
    <row r="14" spans="1:17" s="7" customFormat="1" ht="12" customHeight="1">
      <c r="A14" s="25">
        <v>1</v>
      </c>
      <c r="B14" s="79" t="s">
        <v>254</v>
      </c>
      <c r="C14" s="80">
        <v>2534</v>
      </c>
      <c r="D14" s="80">
        <v>3497</v>
      </c>
      <c r="E14" s="80">
        <v>2139</v>
      </c>
      <c r="F14" s="81">
        <f t="shared" si="0"/>
        <v>0.4064994298745724</v>
      </c>
      <c r="G14" s="80">
        <v>1483</v>
      </c>
      <c r="H14" s="80">
        <v>1230</v>
      </c>
      <c r="I14" s="80">
        <v>1149</v>
      </c>
      <c r="J14" s="82">
        <f t="shared" si="1"/>
        <v>0.21835803876852908</v>
      </c>
      <c r="K14" s="83">
        <f t="shared" si="2"/>
        <v>0.6248574686431014</v>
      </c>
      <c r="L14" s="84">
        <v>116399</v>
      </c>
      <c r="M14" s="80">
        <v>39216</v>
      </c>
      <c r="N14" s="87">
        <f t="shared" si="4"/>
        <v>0.3369101109116058</v>
      </c>
      <c r="O14" s="80">
        <v>5262</v>
      </c>
      <c r="P14" s="85">
        <f t="shared" si="3"/>
        <v>0.13417992656058753</v>
      </c>
      <c r="Q14" s="86">
        <f t="shared" si="5"/>
        <v>36</v>
      </c>
    </row>
    <row r="15" spans="1:17" s="7" customFormat="1" ht="12" customHeight="1">
      <c r="A15" s="25">
        <v>1</v>
      </c>
      <c r="B15" s="79" t="s">
        <v>255</v>
      </c>
      <c r="C15" s="80">
        <v>847</v>
      </c>
      <c r="D15" s="80">
        <v>631</v>
      </c>
      <c r="E15" s="80">
        <v>366</v>
      </c>
      <c r="F15" s="81">
        <f t="shared" si="0"/>
        <v>0.03516525749423521</v>
      </c>
      <c r="G15" s="80">
        <v>32</v>
      </c>
      <c r="H15" s="80">
        <v>12</v>
      </c>
      <c r="I15" s="80">
        <v>13</v>
      </c>
      <c r="J15" s="82">
        <f t="shared" si="1"/>
        <v>0.0012490392006149116</v>
      </c>
      <c r="K15" s="83">
        <f t="shared" si="2"/>
        <v>0.036414296694850114</v>
      </c>
      <c r="L15" s="84">
        <v>155054</v>
      </c>
      <c r="M15" s="80">
        <v>50661</v>
      </c>
      <c r="N15" s="87">
        <f t="shared" si="4"/>
        <v>0.32673133231003393</v>
      </c>
      <c r="O15" s="80">
        <v>10408</v>
      </c>
      <c r="P15" s="85">
        <f t="shared" si="3"/>
        <v>0.20544402992439945</v>
      </c>
      <c r="Q15" s="86">
        <f t="shared" si="5"/>
        <v>27</v>
      </c>
    </row>
    <row r="16" spans="1:17" s="7" customFormat="1" ht="12" customHeight="1">
      <c r="A16" s="25">
        <v>1</v>
      </c>
      <c r="B16" s="79" t="s">
        <v>256</v>
      </c>
      <c r="C16" s="80">
        <v>1531</v>
      </c>
      <c r="D16" s="80">
        <v>1696</v>
      </c>
      <c r="E16" s="80">
        <v>1365</v>
      </c>
      <c r="F16" s="81">
        <f t="shared" si="0"/>
        <v>0.25156653151492814</v>
      </c>
      <c r="G16" s="80">
        <v>42</v>
      </c>
      <c r="H16" s="80">
        <v>46</v>
      </c>
      <c r="I16" s="80">
        <v>57</v>
      </c>
      <c r="J16" s="82">
        <f t="shared" si="1"/>
        <v>0.010504976041282713</v>
      </c>
      <c r="K16" s="83">
        <f t="shared" si="2"/>
        <v>0.26207150755621084</v>
      </c>
      <c r="L16" s="84">
        <v>36661</v>
      </c>
      <c r="M16" s="80">
        <v>14464</v>
      </c>
      <c r="N16" s="87">
        <f t="shared" si="4"/>
        <v>0.3945337006628297</v>
      </c>
      <c r="O16" s="80">
        <v>5426</v>
      </c>
      <c r="P16" s="85">
        <f t="shared" si="3"/>
        <v>0.37513827433628316</v>
      </c>
      <c r="Q16" s="86">
        <f t="shared" si="5"/>
        <v>1</v>
      </c>
    </row>
    <row r="17" spans="1:17" s="7" customFormat="1" ht="12" customHeight="1">
      <c r="A17" s="25">
        <v>1</v>
      </c>
      <c r="B17" s="79" t="s">
        <v>257</v>
      </c>
      <c r="C17" s="80">
        <v>4728</v>
      </c>
      <c r="D17" s="80">
        <v>4287</v>
      </c>
      <c r="E17" s="80">
        <v>3412</v>
      </c>
      <c r="F17" s="81">
        <f t="shared" si="0"/>
        <v>0.4439240176945095</v>
      </c>
      <c r="G17" s="80">
        <v>81</v>
      </c>
      <c r="H17" s="80">
        <v>111</v>
      </c>
      <c r="I17" s="80">
        <v>95</v>
      </c>
      <c r="J17" s="82">
        <f t="shared" si="1"/>
        <v>0.012360135310954984</v>
      </c>
      <c r="K17" s="83">
        <f t="shared" si="2"/>
        <v>0.4562841530054645</v>
      </c>
      <c r="L17" s="84">
        <v>69243</v>
      </c>
      <c r="M17" s="80">
        <v>27495</v>
      </c>
      <c r="N17" s="87">
        <f t="shared" si="4"/>
        <v>0.39707984922663664</v>
      </c>
      <c r="O17" s="80">
        <v>7686</v>
      </c>
      <c r="P17" s="85">
        <f t="shared" si="3"/>
        <v>0.2795417348608838</v>
      </c>
      <c r="Q17" s="86">
        <f t="shared" si="5"/>
        <v>13</v>
      </c>
    </row>
    <row r="18" spans="1:17" s="7" customFormat="1" ht="12" customHeight="1">
      <c r="A18" s="25">
        <v>1</v>
      </c>
      <c r="B18" s="79" t="s">
        <v>258</v>
      </c>
      <c r="C18" s="80">
        <v>2359</v>
      </c>
      <c r="D18" s="80">
        <v>2829</v>
      </c>
      <c r="E18" s="80">
        <v>2960</v>
      </c>
      <c r="F18" s="81">
        <f t="shared" si="0"/>
        <v>0.39424613745338305</v>
      </c>
      <c r="G18" s="80">
        <v>623</v>
      </c>
      <c r="H18" s="80">
        <v>519</v>
      </c>
      <c r="I18" s="80">
        <v>459</v>
      </c>
      <c r="J18" s="82">
        <f t="shared" si="1"/>
        <v>0.061134789557805005</v>
      </c>
      <c r="K18" s="83">
        <f t="shared" si="2"/>
        <v>0.45538092701118804</v>
      </c>
      <c r="L18" s="84">
        <v>60891</v>
      </c>
      <c r="M18" s="80">
        <v>25937</v>
      </c>
      <c r="N18" s="87">
        <f t="shared" si="4"/>
        <v>0.4259578591253223</v>
      </c>
      <c r="O18" s="80">
        <v>7508</v>
      </c>
      <c r="P18" s="85">
        <f t="shared" si="3"/>
        <v>0.28947064039788717</v>
      </c>
      <c r="Q18" s="86">
        <f t="shared" si="5"/>
        <v>11</v>
      </c>
    </row>
    <row r="19" spans="1:17" s="7" customFormat="1" ht="12" customHeight="1">
      <c r="A19" s="25">
        <v>1</v>
      </c>
      <c r="B19" s="79" t="s">
        <v>259</v>
      </c>
      <c r="C19" s="80">
        <v>2124</v>
      </c>
      <c r="D19" s="80" t="s">
        <v>395</v>
      </c>
      <c r="E19" s="80">
        <v>1782</v>
      </c>
      <c r="F19" s="81">
        <f t="shared" si="0"/>
        <v>0.26003210272873195</v>
      </c>
      <c r="G19" s="80">
        <v>930</v>
      </c>
      <c r="H19" s="80" t="s">
        <v>395</v>
      </c>
      <c r="I19" s="80">
        <v>985</v>
      </c>
      <c r="J19" s="82">
        <f t="shared" si="1"/>
        <v>0.14373267182255947</v>
      </c>
      <c r="K19" s="83">
        <f t="shared" si="2"/>
        <v>0.4037647745512914</v>
      </c>
      <c r="L19" s="84">
        <v>54797</v>
      </c>
      <c r="M19" s="80">
        <v>22224</v>
      </c>
      <c r="N19" s="87">
        <f t="shared" si="4"/>
        <v>0.4055696479734292</v>
      </c>
      <c r="O19" s="80">
        <v>6853</v>
      </c>
      <c r="P19" s="85">
        <f t="shared" si="3"/>
        <v>0.30836033117350614</v>
      </c>
      <c r="Q19" s="86">
        <f t="shared" si="5"/>
        <v>8</v>
      </c>
    </row>
    <row r="20" spans="1:17" s="7" customFormat="1" ht="12" customHeight="1">
      <c r="A20" s="25">
        <v>1</v>
      </c>
      <c r="B20" s="79" t="s">
        <v>260</v>
      </c>
      <c r="C20" s="80">
        <v>789</v>
      </c>
      <c r="D20" s="80">
        <v>767</v>
      </c>
      <c r="E20" s="80">
        <v>686</v>
      </c>
      <c r="F20" s="81">
        <f t="shared" si="0"/>
        <v>0.3402777777777778</v>
      </c>
      <c r="G20" s="80">
        <v>406</v>
      </c>
      <c r="H20" s="80">
        <v>312</v>
      </c>
      <c r="I20" s="80">
        <v>238</v>
      </c>
      <c r="J20" s="82">
        <f t="shared" si="1"/>
        <v>0.11805555555555555</v>
      </c>
      <c r="K20" s="83">
        <f t="shared" si="2"/>
        <v>0.4583333333333333</v>
      </c>
      <c r="L20" s="84">
        <v>23360</v>
      </c>
      <c r="M20" s="80">
        <v>8887</v>
      </c>
      <c r="N20" s="87">
        <f t="shared" si="4"/>
        <v>0.38043664383561643</v>
      </c>
      <c r="O20" s="80">
        <v>2016</v>
      </c>
      <c r="P20" s="85">
        <f t="shared" si="3"/>
        <v>0.22684820524361426</v>
      </c>
      <c r="Q20" s="86">
        <f t="shared" si="5"/>
        <v>24</v>
      </c>
    </row>
    <row r="21" spans="1:17" s="7" customFormat="1" ht="12" customHeight="1">
      <c r="A21" s="25">
        <v>1</v>
      </c>
      <c r="B21" s="79" t="s">
        <v>261</v>
      </c>
      <c r="C21" s="80">
        <v>3463</v>
      </c>
      <c r="D21" s="80">
        <v>3346</v>
      </c>
      <c r="E21" s="80">
        <v>3414</v>
      </c>
      <c r="F21" s="81">
        <f t="shared" si="0"/>
        <v>0.2515658389212291</v>
      </c>
      <c r="G21" s="80">
        <v>2188</v>
      </c>
      <c r="H21" s="80">
        <v>2210</v>
      </c>
      <c r="I21" s="80">
        <v>2781</v>
      </c>
      <c r="J21" s="82">
        <f t="shared" si="1"/>
        <v>0.20492226070296957</v>
      </c>
      <c r="K21" s="83">
        <f t="shared" si="2"/>
        <v>0.4564880996241987</v>
      </c>
      <c r="L21" s="84">
        <v>106280</v>
      </c>
      <c r="M21" s="80">
        <v>42007</v>
      </c>
      <c r="N21" s="87">
        <f t="shared" si="4"/>
        <v>0.39524840045163717</v>
      </c>
      <c r="O21" s="80">
        <v>13571</v>
      </c>
      <c r="P21" s="85">
        <f t="shared" si="3"/>
        <v>0.3230652034184779</v>
      </c>
      <c r="Q21" s="86">
        <f t="shared" si="5"/>
        <v>5</v>
      </c>
    </row>
    <row r="22" spans="1:17" s="7" customFormat="1" ht="12" customHeight="1">
      <c r="A22" s="25">
        <v>1</v>
      </c>
      <c r="B22" s="79" t="s">
        <v>262</v>
      </c>
      <c r="C22" s="80">
        <v>5944</v>
      </c>
      <c r="D22" s="80">
        <v>5790</v>
      </c>
      <c r="E22" s="80">
        <v>6135</v>
      </c>
      <c r="F22" s="81">
        <f t="shared" si="0"/>
        <v>0.833446542589322</v>
      </c>
      <c r="G22" s="80">
        <v>1442</v>
      </c>
      <c r="H22" s="80">
        <v>1341</v>
      </c>
      <c r="I22" s="80">
        <v>1226</v>
      </c>
      <c r="J22" s="82">
        <f t="shared" si="1"/>
        <v>0.1665534574106779</v>
      </c>
      <c r="K22" s="83">
        <f t="shared" si="2"/>
        <v>1</v>
      </c>
      <c r="L22" s="84">
        <v>170471</v>
      </c>
      <c r="M22" s="80">
        <v>60519</v>
      </c>
      <c r="N22" s="87">
        <f t="shared" si="4"/>
        <v>0.3550105296502044</v>
      </c>
      <c r="O22" s="80">
        <v>7361</v>
      </c>
      <c r="P22" s="85">
        <f t="shared" si="3"/>
        <v>0.12163122325220178</v>
      </c>
      <c r="Q22" s="86">
        <f t="shared" si="5"/>
        <v>38</v>
      </c>
    </row>
    <row r="23" spans="1:17" s="7" customFormat="1" ht="12" customHeight="1">
      <c r="A23" s="25">
        <v>1</v>
      </c>
      <c r="B23" s="79" t="s">
        <v>263</v>
      </c>
      <c r="C23" s="80">
        <v>508</v>
      </c>
      <c r="D23" s="80">
        <v>497</v>
      </c>
      <c r="E23" s="80">
        <v>518</v>
      </c>
      <c r="F23" s="81">
        <f t="shared" si="0"/>
        <v>0.20929292929292928</v>
      </c>
      <c r="G23" s="80">
        <v>18</v>
      </c>
      <c r="H23" s="80">
        <v>15</v>
      </c>
      <c r="I23" s="80">
        <v>11</v>
      </c>
      <c r="J23" s="82">
        <f t="shared" si="1"/>
        <v>0.0044444444444444444</v>
      </c>
      <c r="K23" s="83">
        <f t="shared" si="2"/>
        <v>0.21373737373737373</v>
      </c>
      <c r="L23" s="84">
        <v>30704</v>
      </c>
      <c r="M23" s="80">
        <v>10772</v>
      </c>
      <c r="N23" s="87">
        <f t="shared" si="4"/>
        <v>0.350833767587285</v>
      </c>
      <c r="O23" s="80">
        <v>2475</v>
      </c>
      <c r="P23" s="85">
        <f t="shared" si="3"/>
        <v>0.2297623468251021</v>
      </c>
      <c r="Q23" s="86">
        <f t="shared" si="5"/>
        <v>23</v>
      </c>
    </row>
    <row r="24" spans="1:17" s="7" customFormat="1" ht="12" customHeight="1">
      <c r="A24" s="25">
        <v>1</v>
      </c>
      <c r="B24" s="79" t="s">
        <v>264</v>
      </c>
      <c r="C24" s="80">
        <v>11420</v>
      </c>
      <c r="D24" s="80">
        <v>8259</v>
      </c>
      <c r="E24" s="80">
        <v>10467</v>
      </c>
      <c r="F24" s="81">
        <f t="shared" si="0"/>
        <v>0.40035954712362304</v>
      </c>
      <c r="G24" s="80">
        <v>4628</v>
      </c>
      <c r="H24" s="80">
        <v>3184</v>
      </c>
      <c r="I24" s="80">
        <v>2206</v>
      </c>
      <c r="J24" s="82">
        <f t="shared" si="1"/>
        <v>0.08437882496940025</v>
      </c>
      <c r="K24" s="83">
        <f t="shared" si="2"/>
        <v>0.48473837209302323</v>
      </c>
      <c r="L24" s="84">
        <v>228506</v>
      </c>
      <c r="M24" s="80">
        <v>87458</v>
      </c>
      <c r="N24" s="87">
        <f t="shared" si="4"/>
        <v>0.3827383088409057</v>
      </c>
      <c r="O24" s="80">
        <v>26144</v>
      </c>
      <c r="P24" s="85">
        <f t="shared" si="3"/>
        <v>0.2989320588168035</v>
      </c>
      <c r="Q24" s="86">
        <f t="shared" si="5"/>
        <v>9</v>
      </c>
    </row>
    <row r="25" spans="1:17" s="7" customFormat="1" ht="12" customHeight="1">
      <c r="A25" s="25">
        <v>1</v>
      </c>
      <c r="B25" s="79" t="s">
        <v>265</v>
      </c>
      <c r="C25" s="80">
        <v>569</v>
      </c>
      <c r="D25" s="80">
        <v>602</v>
      </c>
      <c r="E25" s="80">
        <v>2310</v>
      </c>
      <c r="F25" s="81">
        <f t="shared" si="0"/>
        <v>0.2135724852071006</v>
      </c>
      <c r="G25" s="80">
        <v>13</v>
      </c>
      <c r="H25" s="80">
        <v>36</v>
      </c>
      <c r="I25" s="80">
        <v>389</v>
      </c>
      <c r="J25" s="82">
        <f t="shared" si="1"/>
        <v>0.03596523668639053</v>
      </c>
      <c r="K25" s="83">
        <f t="shared" si="2"/>
        <v>0.24953772189349113</v>
      </c>
      <c r="L25" s="84">
        <v>117973</v>
      </c>
      <c r="M25" s="80">
        <v>46231</v>
      </c>
      <c r="N25" s="87">
        <f t="shared" si="4"/>
        <v>0.39187780254804067</v>
      </c>
      <c r="O25" s="80">
        <v>10816</v>
      </c>
      <c r="P25" s="85">
        <f t="shared" si="3"/>
        <v>0.2339555709372499</v>
      </c>
      <c r="Q25" s="86">
        <f t="shared" si="5"/>
        <v>21</v>
      </c>
    </row>
    <row r="26" spans="1:17" s="7" customFormat="1" ht="12.75" customHeight="1">
      <c r="A26" s="25">
        <v>1</v>
      </c>
      <c r="B26" s="79" t="s">
        <v>266</v>
      </c>
      <c r="C26" s="80">
        <v>137</v>
      </c>
      <c r="D26" s="80">
        <v>100</v>
      </c>
      <c r="E26" s="80">
        <v>294</v>
      </c>
      <c r="F26" s="81">
        <f t="shared" si="0"/>
        <v>0.09902324014819805</v>
      </c>
      <c r="G26" s="80">
        <v>15</v>
      </c>
      <c r="H26" s="80">
        <v>17</v>
      </c>
      <c r="I26" s="158">
        <v>16</v>
      </c>
      <c r="J26" s="82">
        <f t="shared" si="1"/>
        <v>0.005389019872010778</v>
      </c>
      <c r="K26" s="83">
        <f t="shared" si="2"/>
        <v>0.10441226002020883</v>
      </c>
      <c r="L26" s="84">
        <v>30732</v>
      </c>
      <c r="M26" s="80">
        <v>11799</v>
      </c>
      <c r="N26" s="87">
        <f t="shared" si="4"/>
        <v>0.3839320577899258</v>
      </c>
      <c r="O26" s="80">
        <v>2969</v>
      </c>
      <c r="P26" s="85">
        <f t="shared" si="3"/>
        <v>0.25163149419442327</v>
      </c>
      <c r="Q26" s="86">
        <f t="shared" si="5"/>
        <v>17</v>
      </c>
    </row>
    <row r="27" spans="1:17" s="7" customFormat="1" ht="12" customHeight="1">
      <c r="A27" s="25">
        <v>1</v>
      </c>
      <c r="B27" s="79" t="s">
        <v>267</v>
      </c>
      <c r="C27" s="80">
        <v>317</v>
      </c>
      <c r="D27" s="80">
        <v>1709</v>
      </c>
      <c r="E27" s="80">
        <v>1575</v>
      </c>
      <c r="F27" s="81">
        <f t="shared" si="0"/>
        <v>0.20063694267515925</v>
      </c>
      <c r="G27" s="80">
        <v>16</v>
      </c>
      <c r="H27" s="80">
        <v>21</v>
      </c>
      <c r="I27" s="80">
        <v>18</v>
      </c>
      <c r="J27" s="82">
        <f t="shared" si="1"/>
        <v>0.0022929936305732482</v>
      </c>
      <c r="K27" s="83">
        <f t="shared" si="2"/>
        <v>0.20292993630573247</v>
      </c>
      <c r="L27" s="84">
        <v>53954</v>
      </c>
      <c r="M27" s="80">
        <v>22969</v>
      </c>
      <c r="N27" s="87">
        <f t="shared" si="4"/>
        <v>0.4257144975349372</v>
      </c>
      <c r="O27" s="80">
        <v>7850</v>
      </c>
      <c r="P27" s="85">
        <f t="shared" si="3"/>
        <v>0.34176498759197177</v>
      </c>
      <c r="Q27" s="86">
        <f t="shared" si="5"/>
        <v>3</v>
      </c>
    </row>
    <row r="28" spans="1:17" s="7" customFormat="1" ht="12" customHeight="1">
      <c r="A28" s="25">
        <v>1</v>
      </c>
      <c r="B28" s="79" t="s">
        <v>268</v>
      </c>
      <c r="C28" s="80">
        <v>726</v>
      </c>
      <c r="D28" s="80">
        <v>640</v>
      </c>
      <c r="E28" s="80">
        <v>3712</v>
      </c>
      <c r="F28" s="81">
        <f t="shared" si="0"/>
        <v>0.9712192569335426</v>
      </c>
      <c r="G28" s="80">
        <v>0</v>
      </c>
      <c r="H28" s="80">
        <v>12</v>
      </c>
      <c r="I28" s="80">
        <v>10</v>
      </c>
      <c r="J28" s="82">
        <f t="shared" si="1"/>
        <v>0.0026164311878597592</v>
      </c>
      <c r="K28" s="83">
        <f t="shared" si="2"/>
        <v>0.9738356881214024</v>
      </c>
      <c r="L28" s="84">
        <v>48641</v>
      </c>
      <c r="M28" s="80">
        <v>19361</v>
      </c>
      <c r="N28" s="87">
        <f t="shared" si="4"/>
        <v>0.398038691638741</v>
      </c>
      <c r="O28" s="80">
        <v>3822</v>
      </c>
      <c r="P28" s="85">
        <f t="shared" si="3"/>
        <v>0.19740715872114042</v>
      </c>
      <c r="Q28" s="86">
        <f t="shared" si="5"/>
        <v>28</v>
      </c>
    </row>
    <row r="29" spans="1:17" s="7" customFormat="1" ht="12" customHeight="1">
      <c r="A29" s="25">
        <v>1</v>
      </c>
      <c r="B29" s="79" t="s">
        <v>336</v>
      </c>
      <c r="C29" s="80">
        <v>323</v>
      </c>
      <c r="D29" s="80">
        <v>305</v>
      </c>
      <c r="E29" s="80">
        <v>367</v>
      </c>
      <c r="F29" s="81">
        <f t="shared" si="0"/>
        <v>0.11676741966274261</v>
      </c>
      <c r="G29" s="80">
        <v>5</v>
      </c>
      <c r="H29" s="80">
        <v>7</v>
      </c>
      <c r="I29" s="80">
        <v>1</v>
      </c>
      <c r="J29" s="82">
        <f t="shared" si="1"/>
        <v>0.0003181673560292714</v>
      </c>
      <c r="K29" s="83">
        <f t="shared" si="2"/>
        <v>0.11708558701877188</v>
      </c>
      <c r="L29" s="84">
        <v>27738</v>
      </c>
      <c r="M29" s="80">
        <v>10773</v>
      </c>
      <c r="N29" s="87">
        <f t="shared" si="4"/>
        <v>0.38838416612589227</v>
      </c>
      <c r="O29" s="80">
        <v>3143</v>
      </c>
      <c r="P29" s="85">
        <f t="shared" si="3"/>
        <v>0.2917478882391163</v>
      </c>
      <c r="Q29" s="86">
        <f t="shared" si="5"/>
        <v>10</v>
      </c>
    </row>
    <row r="30" spans="1:17" s="7" customFormat="1" ht="12" customHeight="1">
      <c r="A30" s="25">
        <v>1</v>
      </c>
      <c r="B30" s="79" t="s">
        <v>269</v>
      </c>
      <c r="C30" s="80">
        <v>387</v>
      </c>
      <c r="D30" s="80">
        <v>414</v>
      </c>
      <c r="E30" s="80">
        <v>490</v>
      </c>
      <c r="F30" s="81">
        <f t="shared" si="0"/>
        <v>0.21120689655172414</v>
      </c>
      <c r="G30" s="80">
        <v>19</v>
      </c>
      <c r="H30" s="80">
        <v>13</v>
      </c>
      <c r="I30" s="80">
        <v>7</v>
      </c>
      <c r="J30" s="82">
        <f t="shared" si="1"/>
        <v>0.003017241379310345</v>
      </c>
      <c r="K30" s="83">
        <f t="shared" si="2"/>
        <v>0.21422413793103448</v>
      </c>
      <c r="L30" s="84">
        <v>23786</v>
      </c>
      <c r="M30" s="80">
        <v>8621</v>
      </c>
      <c r="N30" s="87">
        <f t="shared" si="4"/>
        <v>0.36244009080972</v>
      </c>
      <c r="O30" s="80">
        <v>2320</v>
      </c>
      <c r="P30" s="85">
        <f t="shared" si="3"/>
        <v>0.26911031202876695</v>
      </c>
      <c r="Q30" s="86">
        <f t="shared" si="5"/>
        <v>15</v>
      </c>
    </row>
    <row r="31" spans="1:17" s="7" customFormat="1" ht="12" customHeight="1">
      <c r="A31" s="25">
        <v>1</v>
      </c>
      <c r="B31" s="79" t="s">
        <v>270</v>
      </c>
      <c r="C31" s="80">
        <v>931</v>
      </c>
      <c r="D31" s="80">
        <v>921</v>
      </c>
      <c r="E31" s="80">
        <v>981</v>
      </c>
      <c r="F31" s="81">
        <f t="shared" si="0"/>
        <v>0.19854280510018216</v>
      </c>
      <c r="G31" s="80">
        <v>51</v>
      </c>
      <c r="H31" s="80">
        <v>40</v>
      </c>
      <c r="I31" s="80">
        <v>30</v>
      </c>
      <c r="J31" s="82">
        <f t="shared" si="1"/>
        <v>0.006071645415907711</v>
      </c>
      <c r="K31" s="83">
        <f t="shared" si="2"/>
        <v>0.20461445051608987</v>
      </c>
      <c r="L31" s="84">
        <v>49855</v>
      </c>
      <c r="M31" s="80">
        <v>18267</v>
      </c>
      <c r="N31" s="87">
        <f t="shared" si="4"/>
        <v>0.36640256744559224</v>
      </c>
      <c r="O31" s="80">
        <v>4941</v>
      </c>
      <c r="P31" s="85">
        <f t="shared" si="3"/>
        <v>0.2704877648218098</v>
      </c>
      <c r="Q31" s="86">
        <f t="shared" si="5"/>
        <v>14</v>
      </c>
    </row>
    <row r="32" spans="1:17" s="7" customFormat="1" ht="12" customHeight="1">
      <c r="A32" s="25"/>
      <c r="B32" s="79" t="s">
        <v>241</v>
      </c>
      <c r="C32" s="80">
        <v>155</v>
      </c>
      <c r="D32" s="80">
        <v>241</v>
      </c>
      <c r="E32" s="80">
        <v>275</v>
      </c>
      <c r="F32" s="81">
        <f t="shared" si="0"/>
        <v>1</v>
      </c>
      <c r="G32" s="80">
        <v>0</v>
      </c>
      <c r="H32" s="80">
        <v>0</v>
      </c>
      <c r="I32" s="80">
        <v>0</v>
      </c>
      <c r="J32" s="82">
        <f t="shared" si="1"/>
        <v>0</v>
      </c>
      <c r="K32" s="83">
        <f t="shared" si="2"/>
        <v>1</v>
      </c>
      <c r="L32" s="84">
        <v>5194</v>
      </c>
      <c r="M32" s="80">
        <v>2016</v>
      </c>
      <c r="N32" s="87">
        <f t="shared" si="4"/>
        <v>0.3881401617250674</v>
      </c>
      <c r="O32" s="80">
        <v>275</v>
      </c>
      <c r="P32" s="85">
        <f t="shared" si="3"/>
        <v>0.13640873015873015</v>
      </c>
      <c r="Q32" s="86">
        <f t="shared" si="5"/>
        <v>35</v>
      </c>
    </row>
    <row r="33" spans="1:17" s="7" customFormat="1" ht="12" customHeight="1">
      <c r="A33" s="25"/>
      <c r="B33" s="79" t="s">
        <v>242</v>
      </c>
      <c r="C33" s="80">
        <v>240</v>
      </c>
      <c r="D33" s="80">
        <v>203</v>
      </c>
      <c r="E33" s="80">
        <v>218</v>
      </c>
      <c r="F33" s="81">
        <f t="shared" si="0"/>
        <v>0.6005509641873278</v>
      </c>
      <c r="G33" s="80">
        <v>7</v>
      </c>
      <c r="H33" s="80">
        <v>1</v>
      </c>
      <c r="I33" s="80">
        <v>0</v>
      </c>
      <c r="J33" s="82">
        <f t="shared" si="1"/>
        <v>0</v>
      </c>
      <c r="K33" s="83">
        <f t="shared" si="2"/>
        <v>0.6005509641873278</v>
      </c>
      <c r="L33" s="84">
        <v>6153</v>
      </c>
      <c r="M33" s="80">
        <v>2436</v>
      </c>
      <c r="N33" s="87">
        <f t="shared" si="4"/>
        <v>0.39590443686006827</v>
      </c>
      <c r="O33" s="80">
        <v>363</v>
      </c>
      <c r="P33" s="85">
        <f t="shared" si="3"/>
        <v>0.14901477832512317</v>
      </c>
      <c r="Q33" s="86">
        <f t="shared" si="5"/>
        <v>33</v>
      </c>
    </row>
    <row r="34" spans="1:17" s="7" customFormat="1" ht="12" customHeight="1">
      <c r="A34" s="25"/>
      <c r="B34" s="79" t="s">
        <v>243</v>
      </c>
      <c r="C34" s="80">
        <v>38</v>
      </c>
      <c r="D34" s="80">
        <v>36</v>
      </c>
      <c r="E34" s="80">
        <v>29</v>
      </c>
      <c r="F34" s="81">
        <f t="shared" si="0"/>
        <v>0.4142857142857143</v>
      </c>
      <c r="G34" s="80">
        <v>0</v>
      </c>
      <c r="H34" s="80">
        <v>0</v>
      </c>
      <c r="I34" s="80">
        <v>0</v>
      </c>
      <c r="J34" s="82">
        <f t="shared" si="1"/>
        <v>0</v>
      </c>
      <c r="K34" s="83">
        <f t="shared" si="2"/>
        <v>0.4142857142857143</v>
      </c>
      <c r="L34" s="84">
        <v>2380</v>
      </c>
      <c r="M34" s="80">
        <v>1049</v>
      </c>
      <c r="N34" s="87">
        <f t="shared" si="4"/>
        <v>0.4407563025210084</v>
      </c>
      <c r="O34" s="80">
        <v>70</v>
      </c>
      <c r="P34" s="85">
        <f t="shared" si="3"/>
        <v>0.0667302192564347</v>
      </c>
      <c r="Q34" s="86">
        <f t="shared" si="5"/>
        <v>40</v>
      </c>
    </row>
    <row r="35" spans="1:17" s="7" customFormat="1" ht="12" customHeight="1">
      <c r="A35" s="25"/>
      <c r="B35" s="79" t="s">
        <v>271</v>
      </c>
      <c r="C35" s="80">
        <v>734</v>
      </c>
      <c r="D35" s="80">
        <v>830</v>
      </c>
      <c r="E35" s="80">
        <v>828</v>
      </c>
      <c r="F35" s="81">
        <f t="shared" si="0"/>
        <v>0.3014197306152166</v>
      </c>
      <c r="G35" s="80">
        <v>0</v>
      </c>
      <c r="H35" s="80">
        <v>0</v>
      </c>
      <c r="I35" s="80">
        <v>0</v>
      </c>
      <c r="J35" s="82">
        <f t="shared" si="1"/>
        <v>0</v>
      </c>
      <c r="K35" s="83">
        <f t="shared" si="2"/>
        <v>0.3014197306152166</v>
      </c>
      <c r="L35" s="84">
        <v>46297</v>
      </c>
      <c r="M35" s="80">
        <v>17324</v>
      </c>
      <c r="N35" s="87">
        <f t="shared" si="4"/>
        <v>0.3741927122707735</v>
      </c>
      <c r="O35" s="80">
        <v>2747</v>
      </c>
      <c r="P35" s="85">
        <f t="shared" si="3"/>
        <v>0.15856615100438698</v>
      </c>
      <c r="Q35" s="86">
        <f t="shared" si="5"/>
        <v>32</v>
      </c>
    </row>
    <row r="36" spans="1:17" s="7" customFormat="1" ht="12" customHeight="1">
      <c r="A36" s="25">
        <v>1</v>
      </c>
      <c r="B36" s="79" t="s">
        <v>238</v>
      </c>
      <c r="C36" s="80">
        <v>4503</v>
      </c>
      <c r="D36" s="80">
        <v>5223</v>
      </c>
      <c r="E36" s="80">
        <v>8150</v>
      </c>
      <c r="F36" s="81" t="e">
        <f t="shared" si="0"/>
        <v>#DIV/0!</v>
      </c>
      <c r="G36" s="80">
        <v>4948</v>
      </c>
      <c r="H36" s="80">
        <v>4543</v>
      </c>
      <c r="I36" s="80">
        <v>5762</v>
      </c>
      <c r="J36" s="82" t="e">
        <f t="shared" si="1"/>
        <v>#DIV/0!</v>
      </c>
      <c r="K36" s="83" t="e">
        <f t="shared" si="2"/>
        <v>#DIV/0!</v>
      </c>
      <c r="L36" s="84">
        <v>370195</v>
      </c>
      <c r="M36" s="80">
        <v>137304</v>
      </c>
      <c r="N36" s="87">
        <f t="shared" si="4"/>
        <v>0.37089641945461177</v>
      </c>
      <c r="O36" s="80"/>
      <c r="P36" s="85">
        <f t="shared" si="3"/>
        <v>0</v>
      </c>
      <c r="Q36" s="86">
        <f t="shared" si="5"/>
        <v>43</v>
      </c>
    </row>
    <row r="37" spans="1:17" s="7" customFormat="1" ht="12" customHeight="1">
      <c r="A37" s="25">
        <v>1</v>
      </c>
      <c r="B37" s="79" t="s">
        <v>272</v>
      </c>
      <c r="C37" s="80">
        <v>815</v>
      </c>
      <c r="D37" s="80">
        <v>1050</v>
      </c>
      <c r="E37" s="80">
        <v>1139</v>
      </c>
      <c r="F37" s="81">
        <f t="shared" si="0"/>
        <v>0.15736391268306163</v>
      </c>
      <c r="G37" s="80">
        <v>99</v>
      </c>
      <c r="H37" s="80">
        <v>147</v>
      </c>
      <c r="I37" s="80">
        <v>149</v>
      </c>
      <c r="J37" s="82">
        <f t="shared" si="1"/>
        <v>0.02058579718154186</v>
      </c>
      <c r="K37" s="83">
        <f t="shared" si="2"/>
        <v>0.17794970986460348</v>
      </c>
      <c r="L37" s="84">
        <v>71575</v>
      </c>
      <c r="M37" s="80">
        <v>25058</v>
      </c>
      <c r="N37" s="87">
        <f t="shared" si="4"/>
        <v>0.3500943066713238</v>
      </c>
      <c r="O37" s="80">
        <v>7238</v>
      </c>
      <c r="P37" s="85">
        <f t="shared" si="3"/>
        <v>0.28884986830553117</v>
      </c>
      <c r="Q37" s="86">
        <f t="shared" si="5"/>
        <v>12</v>
      </c>
    </row>
    <row r="38" spans="1:17" s="7" customFormat="1" ht="12" customHeight="1">
      <c r="A38" s="25">
        <v>1</v>
      </c>
      <c r="B38" s="79" t="s">
        <v>244</v>
      </c>
      <c r="C38" s="80">
        <v>579</v>
      </c>
      <c r="D38" s="80">
        <v>639</v>
      </c>
      <c r="E38" s="80">
        <v>811</v>
      </c>
      <c r="F38" s="81">
        <f t="shared" si="0"/>
        <v>0.2766030013642565</v>
      </c>
      <c r="G38" s="80">
        <v>37</v>
      </c>
      <c r="H38" s="80">
        <v>35</v>
      </c>
      <c r="I38" s="80">
        <v>14</v>
      </c>
      <c r="J38" s="82">
        <f t="shared" si="1"/>
        <v>0.0047748976807639835</v>
      </c>
      <c r="K38" s="83">
        <f t="shared" si="2"/>
        <v>0.2813778990450205</v>
      </c>
      <c r="L38" s="84">
        <v>24606</v>
      </c>
      <c r="M38" s="80">
        <v>9302</v>
      </c>
      <c r="N38" s="87">
        <f t="shared" si="4"/>
        <v>0.3780378769405836</v>
      </c>
      <c r="O38" s="80">
        <v>2932</v>
      </c>
      <c r="P38" s="85">
        <f t="shared" si="3"/>
        <v>0.31520103203612126</v>
      </c>
      <c r="Q38" s="86">
        <f t="shared" si="5"/>
        <v>6</v>
      </c>
    </row>
    <row r="39" spans="1:17" s="7" customFormat="1" ht="12" customHeight="1">
      <c r="A39" s="25">
        <v>1</v>
      </c>
      <c r="B39" s="79" t="s">
        <v>273</v>
      </c>
      <c r="C39" s="80">
        <v>1071</v>
      </c>
      <c r="D39" s="80">
        <v>1086</v>
      </c>
      <c r="E39" s="80">
        <v>878</v>
      </c>
      <c r="F39" s="81">
        <f t="shared" si="0"/>
        <v>0.31068648266100496</v>
      </c>
      <c r="G39" s="80">
        <v>3</v>
      </c>
      <c r="H39" s="80">
        <v>4</v>
      </c>
      <c r="I39" s="80">
        <v>6</v>
      </c>
      <c r="J39" s="82">
        <f t="shared" si="1"/>
        <v>0.0021231422505307855</v>
      </c>
      <c r="K39" s="83">
        <f t="shared" si="2"/>
        <v>0.31280962491153574</v>
      </c>
      <c r="L39" s="84">
        <v>32867</v>
      </c>
      <c r="M39" s="80">
        <v>11684</v>
      </c>
      <c r="N39" s="87">
        <f t="shared" si="4"/>
        <v>0.3554933519944017</v>
      </c>
      <c r="O39" s="80">
        <v>2826</v>
      </c>
      <c r="P39" s="85">
        <f t="shared" si="3"/>
        <v>0.24186922286888052</v>
      </c>
      <c r="Q39" s="86">
        <f t="shared" si="5"/>
        <v>20</v>
      </c>
    </row>
    <row r="40" spans="1:17" s="7" customFormat="1" ht="12" customHeight="1">
      <c r="A40" s="25">
        <v>1</v>
      </c>
      <c r="B40" s="79" t="s">
        <v>274</v>
      </c>
      <c r="C40" s="80">
        <v>304</v>
      </c>
      <c r="D40" s="80">
        <v>328</v>
      </c>
      <c r="E40" s="80">
        <v>329</v>
      </c>
      <c r="F40" s="81">
        <f t="shared" si="0"/>
        <v>0.504601226993865</v>
      </c>
      <c r="G40" s="80">
        <v>36</v>
      </c>
      <c r="H40" s="80">
        <v>47</v>
      </c>
      <c r="I40" s="80">
        <v>18</v>
      </c>
      <c r="J40" s="82">
        <f t="shared" si="1"/>
        <v>0.027607361963190184</v>
      </c>
      <c r="K40" s="83">
        <f t="shared" si="2"/>
        <v>0.5322085889570553</v>
      </c>
      <c r="L40" s="84">
        <v>7527</v>
      </c>
      <c r="M40" s="80">
        <v>2897</v>
      </c>
      <c r="N40" s="87">
        <f t="shared" si="4"/>
        <v>0.3848810947256543</v>
      </c>
      <c r="O40" s="80">
        <v>652</v>
      </c>
      <c r="P40" s="85">
        <f t="shared" si="3"/>
        <v>0.22506040731791507</v>
      </c>
      <c r="Q40" s="86">
        <f t="shared" si="5"/>
        <v>25</v>
      </c>
    </row>
    <row r="41" spans="1:17" s="7" customFormat="1" ht="12" customHeight="1">
      <c r="A41" s="25">
        <v>1</v>
      </c>
      <c r="B41" s="79" t="s">
        <v>275</v>
      </c>
      <c r="C41" s="80">
        <v>885</v>
      </c>
      <c r="D41" s="80">
        <v>1161</v>
      </c>
      <c r="E41" s="80">
        <v>1215</v>
      </c>
      <c r="F41" s="81">
        <f t="shared" si="0"/>
        <v>0.11678200692041522</v>
      </c>
      <c r="G41" s="80">
        <v>33</v>
      </c>
      <c r="H41" s="80">
        <v>19</v>
      </c>
      <c r="I41" s="80">
        <v>17</v>
      </c>
      <c r="J41" s="82">
        <f t="shared" si="1"/>
        <v>0.0016339869281045752</v>
      </c>
      <c r="K41" s="83">
        <f t="shared" si="2"/>
        <v>0.1184159938485198</v>
      </c>
      <c r="L41" s="84">
        <v>82186</v>
      </c>
      <c r="M41" s="80">
        <v>31737</v>
      </c>
      <c r="N41" s="87">
        <f t="shared" si="4"/>
        <v>0.38616065996641763</v>
      </c>
      <c r="O41" s="80">
        <v>10404</v>
      </c>
      <c r="P41" s="85">
        <f t="shared" si="3"/>
        <v>0.3278192645807732</v>
      </c>
      <c r="Q41" s="86">
        <f t="shared" si="5"/>
        <v>4</v>
      </c>
    </row>
    <row r="42" spans="1:17" s="7" customFormat="1" ht="12" customHeight="1">
      <c r="A42" s="25">
        <v>1</v>
      </c>
      <c r="B42" s="79" t="s">
        <v>276</v>
      </c>
      <c r="C42" s="80">
        <v>939</v>
      </c>
      <c r="D42" s="80">
        <v>936</v>
      </c>
      <c r="E42" s="80">
        <v>1008</v>
      </c>
      <c r="F42" s="81">
        <f t="shared" si="0"/>
        <v>0.45569620253164556</v>
      </c>
      <c r="G42" s="80">
        <v>34</v>
      </c>
      <c r="H42" s="80">
        <v>19</v>
      </c>
      <c r="I42" s="80">
        <v>16</v>
      </c>
      <c r="J42" s="82">
        <f t="shared" si="1"/>
        <v>0.007233273056057866</v>
      </c>
      <c r="K42" s="83">
        <f t="shared" si="2"/>
        <v>0.4629294755877034</v>
      </c>
      <c r="L42" s="84">
        <v>33685</v>
      </c>
      <c r="M42" s="80">
        <v>12925</v>
      </c>
      <c r="N42" s="87">
        <f t="shared" si="4"/>
        <v>0.3837019444856761</v>
      </c>
      <c r="O42" s="80">
        <v>2212</v>
      </c>
      <c r="P42" s="85">
        <f t="shared" si="3"/>
        <v>0.1711411992263056</v>
      </c>
      <c r="Q42" s="86">
        <f t="shared" si="5"/>
        <v>30</v>
      </c>
    </row>
    <row r="43" spans="1:17" s="7" customFormat="1" ht="12" customHeight="1">
      <c r="A43" s="25">
        <v>1</v>
      </c>
      <c r="B43" s="79" t="s">
        <v>277</v>
      </c>
      <c r="C43" s="80">
        <v>600</v>
      </c>
      <c r="D43" s="80">
        <v>662</v>
      </c>
      <c r="E43" s="80">
        <v>645</v>
      </c>
      <c r="F43" s="81">
        <f t="shared" si="0"/>
        <v>0.1701398048008441</v>
      </c>
      <c r="G43" s="80">
        <v>55</v>
      </c>
      <c r="H43" s="80">
        <v>59</v>
      </c>
      <c r="I43" s="80">
        <v>63</v>
      </c>
      <c r="J43" s="82">
        <f t="shared" si="1"/>
        <v>0.016618306515431284</v>
      </c>
      <c r="K43" s="83">
        <f t="shared" si="2"/>
        <v>0.1867581113162754</v>
      </c>
      <c r="L43" s="84">
        <v>43145</v>
      </c>
      <c r="M43" s="80">
        <v>15466</v>
      </c>
      <c r="N43" s="87">
        <f t="shared" si="4"/>
        <v>0.35846563912388457</v>
      </c>
      <c r="O43" s="80">
        <v>3791</v>
      </c>
      <c r="P43" s="85">
        <f t="shared" si="3"/>
        <v>0.24511832406569248</v>
      </c>
      <c r="Q43" s="86">
        <f t="shared" si="5"/>
        <v>19</v>
      </c>
    </row>
    <row r="44" spans="1:17" s="7" customFormat="1" ht="12" customHeight="1">
      <c r="A44" s="25">
        <v>1</v>
      </c>
      <c r="B44" s="79" t="s">
        <v>245</v>
      </c>
      <c r="C44" s="80">
        <v>66</v>
      </c>
      <c r="D44" s="80">
        <v>86</v>
      </c>
      <c r="E44" s="80">
        <v>106</v>
      </c>
      <c r="F44" s="81">
        <f t="shared" si="0"/>
        <v>0.9380530973451328</v>
      </c>
      <c r="G44" s="80">
        <v>13</v>
      </c>
      <c r="H44" s="80">
        <v>8</v>
      </c>
      <c r="I44" s="80">
        <v>7</v>
      </c>
      <c r="J44" s="82">
        <f t="shared" si="1"/>
        <v>0.061946902654867256</v>
      </c>
      <c r="K44" s="83">
        <f t="shared" si="2"/>
        <v>1</v>
      </c>
      <c r="L44" s="84">
        <v>3480</v>
      </c>
      <c r="M44" s="80">
        <v>1187</v>
      </c>
      <c r="N44" s="87">
        <f t="shared" si="4"/>
        <v>0.34109195402298853</v>
      </c>
      <c r="O44" s="80">
        <v>113</v>
      </c>
      <c r="P44" s="85">
        <f t="shared" si="3"/>
        <v>0.09519797809604044</v>
      </c>
      <c r="Q44" s="86">
        <f t="shared" si="5"/>
        <v>39</v>
      </c>
    </row>
    <row r="45" spans="1:17" s="7" customFormat="1" ht="12" customHeight="1">
      <c r="A45" s="25">
        <v>1</v>
      </c>
      <c r="B45" s="79" t="s">
        <v>246</v>
      </c>
      <c r="C45" s="80">
        <v>286</v>
      </c>
      <c r="D45" s="80">
        <v>322</v>
      </c>
      <c r="E45" s="80">
        <v>310</v>
      </c>
      <c r="F45" s="81">
        <f t="shared" si="0"/>
        <v>0.3865336658354115</v>
      </c>
      <c r="G45" s="80">
        <v>37</v>
      </c>
      <c r="H45" s="80">
        <v>26</v>
      </c>
      <c r="I45" s="80">
        <v>23</v>
      </c>
      <c r="J45" s="82">
        <f t="shared" si="1"/>
        <v>0.028678304239401497</v>
      </c>
      <c r="K45" s="83">
        <f t="shared" si="2"/>
        <v>0.415211970074813</v>
      </c>
      <c r="L45" s="84">
        <v>16669</v>
      </c>
      <c r="M45" s="80">
        <v>6110</v>
      </c>
      <c r="N45" s="87">
        <f t="shared" si="4"/>
        <v>0.3665486831843542</v>
      </c>
      <c r="O45" s="80">
        <v>802</v>
      </c>
      <c r="P45" s="85">
        <f t="shared" si="3"/>
        <v>0.13126022913256954</v>
      </c>
      <c r="Q45" s="86">
        <f t="shared" si="5"/>
        <v>37</v>
      </c>
    </row>
    <row r="46" spans="1:17" s="7" customFormat="1" ht="12" customHeight="1">
      <c r="A46" s="25">
        <v>1</v>
      </c>
      <c r="B46" s="79" t="s">
        <v>278</v>
      </c>
      <c r="C46" s="80">
        <v>753</v>
      </c>
      <c r="D46" s="80">
        <v>807</v>
      </c>
      <c r="E46" s="80">
        <v>722</v>
      </c>
      <c r="F46" s="81">
        <f t="shared" si="0"/>
        <v>0.3345690454124189</v>
      </c>
      <c r="G46" s="80">
        <v>5</v>
      </c>
      <c r="H46" s="80">
        <v>2</v>
      </c>
      <c r="I46" s="80">
        <v>102</v>
      </c>
      <c r="J46" s="82">
        <f t="shared" si="1"/>
        <v>0.047265987025023166</v>
      </c>
      <c r="K46" s="83">
        <f t="shared" si="2"/>
        <v>0.3818350324374421</v>
      </c>
      <c r="L46" s="84">
        <v>25024</v>
      </c>
      <c r="M46" s="80">
        <v>10002</v>
      </c>
      <c r="N46" s="87">
        <f t="shared" si="4"/>
        <v>0.3996962915601023</v>
      </c>
      <c r="O46" s="80">
        <v>2158</v>
      </c>
      <c r="P46" s="85">
        <f t="shared" si="3"/>
        <v>0.21575684863027395</v>
      </c>
      <c r="Q46" s="86">
        <f t="shared" si="5"/>
        <v>26</v>
      </c>
    </row>
    <row r="47" spans="1:17" s="7" customFormat="1" ht="12" customHeight="1">
      <c r="A47" s="25">
        <v>1</v>
      </c>
      <c r="B47" s="79" t="s">
        <v>279</v>
      </c>
      <c r="C47" s="80">
        <v>586</v>
      </c>
      <c r="D47" s="80">
        <v>751</v>
      </c>
      <c r="E47" s="80">
        <v>923</v>
      </c>
      <c r="F47" s="81">
        <f t="shared" si="0"/>
        <v>0.6924231057764441</v>
      </c>
      <c r="G47" s="80">
        <v>20</v>
      </c>
      <c r="H47" s="80">
        <v>17</v>
      </c>
      <c r="I47" s="80">
        <v>14</v>
      </c>
      <c r="J47" s="82">
        <f t="shared" si="1"/>
        <v>0.010502625656414103</v>
      </c>
      <c r="K47" s="83">
        <f t="shared" si="2"/>
        <v>0.7029257314328582</v>
      </c>
      <c r="L47" s="84">
        <v>22751</v>
      </c>
      <c r="M47" s="80">
        <v>9042</v>
      </c>
      <c r="N47" s="87">
        <f t="shared" si="4"/>
        <v>0.39743307986462134</v>
      </c>
      <c r="O47" s="80">
        <v>1333</v>
      </c>
      <c r="P47" s="85">
        <f t="shared" si="3"/>
        <v>0.14742313647423136</v>
      </c>
      <c r="Q47" s="86">
        <f t="shared" si="5"/>
        <v>34</v>
      </c>
    </row>
    <row r="48" spans="1:17" s="7" customFormat="1" ht="12" customHeight="1" thickBot="1">
      <c r="A48" s="25"/>
      <c r="B48" s="125" t="s">
        <v>247</v>
      </c>
      <c r="C48" s="180">
        <v>154</v>
      </c>
      <c r="D48" s="180">
        <v>124</v>
      </c>
      <c r="E48" s="180">
        <v>163</v>
      </c>
      <c r="F48" s="474">
        <f t="shared" si="0"/>
        <v>0.18671248568155785</v>
      </c>
      <c r="G48" s="475">
        <v>0</v>
      </c>
      <c r="H48" s="475">
        <v>0</v>
      </c>
      <c r="I48" s="475">
        <v>0</v>
      </c>
      <c r="J48" s="476">
        <f t="shared" si="1"/>
        <v>0</v>
      </c>
      <c r="K48" s="477">
        <f t="shared" si="2"/>
        <v>0.18671248568155785</v>
      </c>
      <c r="L48" s="184">
        <v>7862</v>
      </c>
      <c r="M48" s="180">
        <v>3327</v>
      </c>
      <c r="N48" s="87">
        <f t="shared" si="4"/>
        <v>0.42317476469091836</v>
      </c>
      <c r="O48" s="180">
        <v>873</v>
      </c>
      <c r="P48" s="85">
        <f t="shared" si="3"/>
        <v>0.2623985572587917</v>
      </c>
      <c r="Q48" s="86">
        <f t="shared" si="5"/>
        <v>16</v>
      </c>
    </row>
    <row r="49" spans="1:17" s="7" customFormat="1" ht="15" thickBot="1" thickTop="1">
      <c r="A49" s="25">
        <v>1</v>
      </c>
      <c r="B49" s="179" t="s">
        <v>295</v>
      </c>
      <c r="C49" s="180">
        <v>38266</v>
      </c>
      <c r="D49" s="180">
        <v>39855</v>
      </c>
      <c r="E49" s="180">
        <v>45631</v>
      </c>
      <c r="F49" s="181">
        <f t="shared" si="0"/>
        <v>0.29733428033388287</v>
      </c>
      <c r="G49" s="182">
        <v>10725</v>
      </c>
      <c r="H49" s="182">
        <v>11547</v>
      </c>
      <c r="I49" s="182">
        <v>10379</v>
      </c>
      <c r="J49" s="183">
        <f t="shared" si="1"/>
        <v>0.06763017456521597</v>
      </c>
      <c r="K49" s="71">
        <f t="shared" si="2"/>
        <v>0.36496445489909884</v>
      </c>
      <c r="L49" s="184">
        <v>1356417</v>
      </c>
      <c r="M49" s="180">
        <v>491273</v>
      </c>
      <c r="N49" s="87">
        <f t="shared" si="4"/>
        <v>0.3621843430154591</v>
      </c>
      <c r="O49" s="180">
        <v>153467</v>
      </c>
      <c r="P49" s="185">
        <f t="shared" si="3"/>
        <v>0.31238639208749513</v>
      </c>
      <c r="Q49" s="86">
        <f t="shared" si="5"/>
        <v>7</v>
      </c>
    </row>
    <row r="50" spans="1:17" ht="15" thickBot="1" thickTop="1">
      <c r="A50" s="28"/>
      <c r="B50" s="64" t="s">
        <v>235</v>
      </c>
      <c r="C50" s="65">
        <f>SUM(C6:C48)</f>
        <v>62921</v>
      </c>
      <c r="D50" s="65">
        <f>SUM(D6:D48)</f>
        <v>61209</v>
      </c>
      <c r="E50" s="65">
        <f>SUM(E6:E49)</f>
        <v>117867</v>
      </c>
      <c r="F50" s="66">
        <f t="shared" si="0"/>
        <v>0.579384078452577</v>
      </c>
      <c r="G50" s="65">
        <f>SUM(G6:G48)</f>
        <v>18102</v>
      </c>
      <c r="H50" s="65">
        <f>SUM(H6:H48)</f>
        <v>14850</v>
      </c>
      <c r="I50" s="65"/>
      <c r="J50" s="67">
        <f t="shared" si="1"/>
        <v>0</v>
      </c>
      <c r="K50" s="71">
        <f t="shared" si="2"/>
        <v>0.579384078452577</v>
      </c>
      <c r="L50" s="73">
        <f>SUM(L7:L49)</f>
        <v>4020074</v>
      </c>
      <c r="M50" s="65">
        <f>SUM(M6:M49)</f>
        <v>1482310</v>
      </c>
      <c r="N50" s="74">
        <f>M50/L50</f>
        <v>0.3687270433330332</v>
      </c>
      <c r="O50" s="65">
        <f>SUM(O6:O47)</f>
        <v>203435</v>
      </c>
      <c r="P50" s="77">
        <f t="shared" si="3"/>
        <v>0.137241872482814</v>
      </c>
      <c r="Q50" s="46"/>
    </row>
    <row r="51" spans="1:17" ht="15.75" customHeight="1" thickBot="1" thickTop="1">
      <c r="A51" s="28">
        <f>SUM(A7:A50)</f>
        <v>38</v>
      </c>
      <c r="B51" s="63" t="s">
        <v>236</v>
      </c>
      <c r="C51" s="68">
        <f>SUM(C49:C50)</f>
        <v>101187</v>
      </c>
      <c r="D51" s="68">
        <f>SUM(D49:D50)</f>
        <v>101064</v>
      </c>
      <c r="E51" s="68">
        <f>SUM(E49:E50)</f>
        <v>163498</v>
      </c>
      <c r="F51" s="69">
        <f t="shared" si="0"/>
        <v>0.45810334489579774</v>
      </c>
      <c r="G51" s="68">
        <f>SUM(G49:G50)</f>
        <v>28827</v>
      </c>
      <c r="H51" s="68">
        <f>SUM(H49:H50)</f>
        <v>26397</v>
      </c>
      <c r="I51" s="68"/>
      <c r="J51" s="70">
        <f t="shared" si="1"/>
        <v>0</v>
      </c>
      <c r="K51" s="72">
        <f t="shared" si="2"/>
        <v>0.45810334489579774</v>
      </c>
      <c r="L51" s="75">
        <f>SUM(L49+L50)</f>
        <v>5376491</v>
      </c>
      <c r="M51" s="68">
        <f>SUM(M49:M50)</f>
        <v>1973583</v>
      </c>
      <c r="N51" s="76">
        <f>M51/L51</f>
        <v>0.36707640727009494</v>
      </c>
      <c r="O51" s="68">
        <f>SUM(O49:O50)</f>
        <v>356902</v>
      </c>
      <c r="P51" s="78">
        <f t="shared" si="3"/>
        <v>0.18083962012238655</v>
      </c>
      <c r="Q51" s="47"/>
    </row>
  </sheetData>
  <sheetProtection/>
  <mergeCells count="11">
    <mergeCell ref="Q4:Q5"/>
    <mergeCell ref="A4:A6"/>
    <mergeCell ref="B4:B5"/>
    <mergeCell ref="C1:M1"/>
    <mergeCell ref="F2:I2"/>
    <mergeCell ref="G5:J5"/>
    <mergeCell ref="C5:F5"/>
    <mergeCell ref="M4:P4"/>
    <mergeCell ref="K4:K6"/>
    <mergeCell ref="C4:J4"/>
    <mergeCell ref="E3:J3"/>
  </mergeCells>
  <printOptions/>
  <pageMargins left="0.79" right="0.1968503937007874" top="0.46" bottom="0.1968503937007874" header="0.31496062992125984" footer="0.1968503937007874"/>
  <pageSetup horizontalDpi="300" verticalDpi="300" orientation="landscape" paperSize="9" scale="88" r:id="rId1"/>
  <headerFooter alignWithMargins="0">
    <oddHeader>&amp;R&amp;D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23" sqref="B23"/>
    </sheetView>
  </sheetViews>
  <sheetFormatPr defaultColWidth="9.00390625" defaultRowHeight="13.5"/>
  <cols>
    <col min="1" max="1" width="14.00390625" style="0" customWidth="1"/>
    <col min="2" max="2" width="9.75390625" style="0" customWidth="1"/>
    <col min="3" max="3" width="8.625" style="0" customWidth="1"/>
    <col min="4" max="4" width="7.00390625" style="0" customWidth="1"/>
    <col min="5" max="5" width="7.625" style="0" customWidth="1"/>
    <col min="6" max="6" width="7.375" style="0" customWidth="1"/>
    <col min="7" max="7" width="8.125" style="0" customWidth="1"/>
    <col min="8" max="8" width="7.50390625" style="0" customWidth="1"/>
    <col min="9" max="9" width="7.25390625" style="0" customWidth="1"/>
    <col min="10" max="10" width="6.125" style="0" customWidth="1"/>
  </cols>
  <sheetData>
    <row r="1" spans="1:10" ht="13.5">
      <c r="A1" s="50"/>
      <c r="B1" s="50"/>
      <c r="C1" s="50"/>
      <c r="D1" s="50"/>
      <c r="E1" s="50"/>
      <c r="F1" s="50"/>
      <c r="G1" s="50"/>
      <c r="H1" s="50"/>
      <c r="I1" s="50"/>
      <c r="J1" s="50"/>
    </row>
    <row r="2" spans="1:10" ht="17.25" thickBot="1">
      <c r="A2" s="51" t="s">
        <v>159</v>
      </c>
      <c r="B2" s="51"/>
      <c r="C2" s="51"/>
      <c r="D2" s="51"/>
      <c r="E2" s="51"/>
      <c r="F2" s="50"/>
      <c r="G2" s="50"/>
      <c r="H2" s="50"/>
      <c r="I2" s="50"/>
      <c r="J2" s="50"/>
    </row>
    <row r="3" spans="1:10" ht="13.5">
      <c r="A3" s="648" t="s">
        <v>428</v>
      </c>
      <c r="B3" s="650" t="s">
        <v>429</v>
      </c>
      <c r="C3" s="651"/>
      <c r="D3" s="651"/>
      <c r="E3" s="652"/>
      <c r="F3" s="653" t="s">
        <v>430</v>
      </c>
      <c r="G3" s="653"/>
      <c r="H3" s="653"/>
      <c r="I3" s="653"/>
      <c r="J3" s="646" t="s">
        <v>431</v>
      </c>
    </row>
    <row r="4" spans="1:10" ht="14.25" thickBot="1">
      <c r="A4" s="649"/>
      <c r="B4" s="269" t="s">
        <v>432</v>
      </c>
      <c r="C4" s="250" t="s">
        <v>433</v>
      </c>
      <c r="D4" s="250" t="s">
        <v>434</v>
      </c>
      <c r="E4" s="270" t="s">
        <v>435</v>
      </c>
      <c r="F4" s="251" t="s">
        <v>432</v>
      </c>
      <c r="G4" s="250" t="s">
        <v>433</v>
      </c>
      <c r="H4" s="250" t="s">
        <v>434</v>
      </c>
      <c r="I4" s="260" t="s">
        <v>435</v>
      </c>
      <c r="J4" s="647"/>
    </row>
    <row r="5" spans="1:10" s="7" customFormat="1" ht="13.5">
      <c r="A5" s="254" t="s">
        <v>284</v>
      </c>
      <c r="B5" s="271">
        <v>128</v>
      </c>
      <c r="C5" s="249">
        <v>265</v>
      </c>
      <c r="D5" s="249">
        <v>184</v>
      </c>
      <c r="E5" s="272">
        <v>229</v>
      </c>
      <c r="F5" s="252">
        <v>0</v>
      </c>
      <c r="G5" s="249">
        <v>0</v>
      </c>
      <c r="H5" s="249">
        <v>0</v>
      </c>
      <c r="I5" s="261">
        <v>0</v>
      </c>
      <c r="J5" s="264">
        <f aca="true" t="shared" si="0" ref="J5:J37">SUM(B5:I5)</f>
        <v>806</v>
      </c>
    </row>
    <row r="6" spans="1:10" s="7" customFormat="1" ht="13.5">
      <c r="A6" s="212" t="s">
        <v>250</v>
      </c>
      <c r="B6" s="273">
        <v>0</v>
      </c>
      <c r="C6" s="123">
        <v>0</v>
      </c>
      <c r="D6" s="123">
        <v>0</v>
      </c>
      <c r="E6" s="248">
        <v>1</v>
      </c>
      <c r="F6" s="253">
        <v>0</v>
      </c>
      <c r="G6" s="123">
        <v>0</v>
      </c>
      <c r="H6" s="123">
        <v>0</v>
      </c>
      <c r="I6" s="220">
        <v>0</v>
      </c>
      <c r="J6" s="265">
        <f t="shared" si="0"/>
        <v>1</v>
      </c>
    </row>
    <row r="7" spans="1:10" s="7" customFormat="1" ht="13.5">
      <c r="A7" s="212" t="s">
        <v>251</v>
      </c>
      <c r="B7" s="273">
        <v>0</v>
      </c>
      <c r="C7" s="123">
        <v>0</v>
      </c>
      <c r="D7" s="123">
        <v>0</v>
      </c>
      <c r="E7" s="248">
        <v>0</v>
      </c>
      <c r="F7" s="253">
        <v>0</v>
      </c>
      <c r="G7" s="123">
        <v>0</v>
      </c>
      <c r="H7" s="123">
        <v>0</v>
      </c>
      <c r="I7" s="220">
        <v>0</v>
      </c>
      <c r="J7" s="265">
        <f t="shared" si="0"/>
        <v>0</v>
      </c>
    </row>
    <row r="8" spans="1:10" s="7" customFormat="1" ht="13.5">
      <c r="A8" s="212" t="s">
        <v>237</v>
      </c>
      <c r="B8" s="273">
        <v>0</v>
      </c>
      <c r="C8" s="123">
        <v>2</v>
      </c>
      <c r="D8" s="123">
        <v>0</v>
      </c>
      <c r="E8" s="248">
        <v>0</v>
      </c>
      <c r="F8" s="253">
        <v>0</v>
      </c>
      <c r="G8" s="123">
        <v>0</v>
      </c>
      <c r="H8" s="123">
        <v>0</v>
      </c>
      <c r="I8" s="220">
        <v>0</v>
      </c>
      <c r="J8" s="265">
        <f t="shared" si="0"/>
        <v>2</v>
      </c>
    </row>
    <row r="9" spans="1:10" s="7" customFormat="1" ht="13.5">
      <c r="A9" s="212" t="s">
        <v>239</v>
      </c>
      <c r="B9" s="273">
        <v>1</v>
      </c>
      <c r="C9" s="123">
        <v>0</v>
      </c>
      <c r="D9" s="123">
        <v>0</v>
      </c>
      <c r="E9" s="248">
        <v>3</v>
      </c>
      <c r="F9" s="253">
        <v>0</v>
      </c>
      <c r="G9" s="123">
        <v>0</v>
      </c>
      <c r="H9" s="123">
        <v>0</v>
      </c>
      <c r="I9" s="220">
        <v>0</v>
      </c>
      <c r="J9" s="265">
        <f t="shared" si="0"/>
        <v>4</v>
      </c>
    </row>
    <row r="10" spans="1:10" s="7" customFormat="1" ht="13.5">
      <c r="A10" s="212" t="s">
        <v>252</v>
      </c>
      <c r="B10" s="273">
        <v>0</v>
      </c>
      <c r="C10" s="123">
        <v>1</v>
      </c>
      <c r="D10" s="123">
        <v>1</v>
      </c>
      <c r="E10" s="248">
        <v>0</v>
      </c>
      <c r="F10" s="253">
        <v>0</v>
      </c>
      <c r="G10" s="123">
        <v>0</v>
      </c>
      <c r="H10" s="123">
        <v>0</v>
      </c>
      <c r="I10" s="220">
        <v>0</v>
      </c>
      <c r="J10" s="265">
        <f t="shared" si="0"/>
        <v>2</v>
      </c>
    </row>
    <row r="11" spans="1:10" s="7" customFormat="1" ht="13.5">
      <c r="A11" s="212" t="s">
        <v>253</v>
      </c>
      <c r="B11" s="273">
        <v>12</v>
      </c>
      <c r="C11" s="123">
        <v>10</v>
      </c>
      <c r="D11" s="123">
        <v>9</v>
      </c>
      <c r="E11" s="274">
        <v>11</v>
      </c>
      <c r="F11" s="253">
        <v>0</v>
      </c>
      <c r="G11" s="123">
        <v>0</v>
      </c>
      <c r="H11" s="123">
        <v>0</v>
      </c>
      <c r="I11" s="220">
        <v>0</v>
      </c>
      <c r="J11" s="265">
        <f>SUM(B11:I11)</f>
        <v>42</v>
      </c>
    </row>
    <row r="12" spans="1:10" s="7" customFormat="1" ht="13.5">
      <c r="A12" s="212" t="s">
        <v>240</v>
      </c>
      <c r="B12" s="273">
        <v>0</v>
      </c>
      <c r="C12" s="123">
        <v>0</v>
      </c>
      <c r="D12" s="123">
        <v>0</v>
      </c>
      <c r="E12" s="248">
        <v>0</v>
      </c>
      <c r="F12" s="253">
        <v>0</v>
      </c>
      <c r="G12" s="123">
        <v>0</v>
      </c>
      <c r="H12" s="123">
        <v>0</v>
      </c>
      <c r="I12" s="220">
        <v>0</v>
      </c>
      <c r="J12" s="265">
        <f t="shared" si="0"/>
        <v>0</v>
      </c>
    </row>
    <row r="13" spans="1:10" s="7" customFormat="1" ht="13.5">
      <c r="A13" s="212" t="s">
        <v>254</v>
      </c>
      <c r="B13" s="643">
        <v>140</v>
      </c>
      <c r="C13" s="644"/>
      <c r="D13" s="645"/>
      <c r="E13" s="248"/>
      <c r="F13" s="253">
        <v>0</v>
      </c>
      <c r="G13" s="123">
        <v>0</v>
      </c>
      <c r="H13" s="123">
        <v>0</v>
      </c>
      <c r="I13" s="220">
        <v>0</v>
      </c>
      <c r="J13" s="265">
        <f>SUM(B13:I13)</f>
        <v>140</v>
      </c>
    </row>
    <row r="14" spans="1:10" s="7" customFormat="1" ht="13.5">
      <c r="A14" s="212" t="s">
        <v>255</v>
      </c>
      <c r="B14" s="273">
        <v>0</v>
      </c>
      <c r="C14" s="123">
        <v>0</v>
      </c>
      <c r="D14" s="123">
        <v>0</v>
      </c>
      <c r="E14" s="248">
        <v>0</v>
      </c>
      <c r="F14" s="253">
        <v>0</v>
      </c>
      <c r="G14" s="123">
        <v>0</v>
      </c>
      <c r="H14" s="123">
        <v>0</v>
      </c>
      <c r="I14" s="220">
        <v>0</v>
      </c>
      <c r="J14" s="265">
        <f t="shared" si="0"/>
        <v>0</v>
      </c>
    </row>
    <row r="15" spans="1:10" s="7" customFormat="1" ht="13.5">
      <c r="A15" s="212" t="s">
        <v>256</v>
      </c>
      <c r="B15" s="275">
        <v>0</v>
      </c>
      <c r="C15" s="123">
        <v>0</v>
      </c>
      <c r="D15" s="123">
        <v>0</v>
      </c>
      <c r="E15" s="248">
        <v>0</v>
      </c>
      <c r="F15" s="253">
        <v>0</v>
      </c>
      <c r="G15" s="123">
        <v>0</v>
      </c>
      <c r="H15" s="123">
        <v>0</v>
      </c>
      <c r="I15" s="220">
        <v>0</v>
      </c>
      <c r="J15" s="265">
        <f>SUM(C15:I15)</f>
        <v>0</v>
      </c>
    </row>
    <row r="16" spans="1:10" s="7" customFormat="1" ht="13.5">
      <c r="A16" s="212" t="s">
        <v>257</v>
      </c>
      <c r="B16" s="273">
        <v>0</v>
      </c>
      <c r="C16" s="123">
        <v>0</v>
      </c>
      <c r="D16" s="123">
        <v>0</v>
      </c>
      <c r="E16" s="248">
        <v>0</v>
      </c>
      <c r="F16" s="253">
        <v>0</v>
      </c>
      <c r="G16" s="123">
        <v>0</v>
      </c>
      <c r="H16" s="123">
        <v>0</v>
      </c>
      <c r="I16" s="220">
        <v>57</v>
      </c>
      <c r="J16" s="265">
        <f t="shared" si="0"/>
        <v>57</v>
      </c>
    </row>
    <row r="17" spans="1:10" s="7" customFormat="1" ht="13.5">
      <c r="A17" s="212" t="s">
        <v>258</v>
      </c>
      <c r="B17" s="273">
        <v>0</v>
      </c>
      <c r="C17" s="123">
        <v>0</v>
      </c>
      <c r="D17" s="123">
        <v>0</v>
      </c>
      <c r="E17" s="248">
        <v>0</v>
      </c>
      <c r="F17" s="253">
        <v>0</v>
      </c>
      <c r="G17" s="123">
        <v>0</v>
      </c>
      <c r="H17" s="123">
        <v>0</v>
      </c>
      <c r="I17" s="220">
        <v>0</v>
      </c>
      <c r="J17" s="265">
        <f t="shared" si="0"/>
        <v>0</v>
      </c>
    </row>
    <row r="18" spans="1:10" s="7" customFormat="1" ht="13.5">
      <c r="A18" s="212" t="s">
        <v>259</v>
      </c>
      <c r="B18" s="273">
        <v>0</v>
      </c>
      <c r="C18" s="123">
        <v>0</v>
      </c>
      <c r="D18" s="123">
        <v>0</v>
      </c>
      <c r="E18" s="248">
        <v>0</v>
      </c>
      <c r="F18" s="253">
        <v>0</v>
      </c>
      <c r="G18" s="123">
        <v>0</v>
      </c>
      <c r="H18" s="123">
        <v>0</v>
      </c>
      <c r="I18" s="220">
        <v>0</v>
      </c>
      <c r="J18" s="265">
        <f t="shared" si="0"/>
        <v>0</v>
      </c>
    </row>
    <row r="19" spans="1:10" s="7" customFormat="1" ht="13.5">
      <c r="A19" s="212" t="s">
        <v>260</v>
      </c>
      <c r="B19" s="273">
        <v>3</v>
      </c>
      <c r="C19" s="123">
        <v>3</v>
      </c>
      <c r="D19" s="123">
        <v>1</v>
      </c>
      <c r="E19" s="274">
        <v>5</v>
      </c>
      <c r="F19" s="253">
        <v>0</v>
      </c>
      <c r="G19" s="123">
        <v>0</v>
      </c>
      <c r="H19" s="123">
        <v>0</v>
      </c>
      <c r="I19" s="220">
        <v>0</v>
      </c>
      <c r="J19" s="265">
        <f t="shared" si="0"/>
        <v>12</v>
      </c>
    </row>
    <row r="20" spans="1:10" s="7" customFormat="1" ht="13.5">
      <c r="A20" s="212" t="s">
        <v>261</v>
      </c>
      <c r="B20" s="273">
        <v>38</v>
      </c>
      <c r="C20" s="123">
        <v>53</v>
      </c>
      <c r="D20" s="123">
        <v>27</v>
      </c>
      <c r="E20" s="248">
        <v>0</v>
      </c>
      <c r="F20" s="253">
        <v>0</v>
      </c>
      <c r="G20" s="123">
        <v>0</v>
      </c>
      <c r="H20" s="123">
        <v>0</v>
      </c>
      <c r="I20" s="220">
        <v>0</v>
      </c>
      <c r="J20" s="265">
        <f t="shared" si="0"/>
        <v>118</v>
      </c>
    </row>
    <row r="21" spans="1:10" s="7" customFormat="1" ht="13.5">
      <c r="A21" s="212" t="s">
        <v>262</v>
      </c>
      <c r="B21" s="273">
        <v>24</v>
      </c>
      <c r="C21" s="123">
        <v>58</v>
      </c>
      <c r="D21" s="123">
        <v>48</v>
      </c>
      <c r="E21" s="248">
        <v>39</v>
      </c>
      <c r="F21" s="253">
        <v>0</v>
      </c>
      <c r="G21" s="123">
        <v>0</v>
      </c>
      <c r="H21" s="123">
        <v>0</v>
      </c>
      <c r="I21" s="220">
        <v>0</v>
      </c>
      <c r="J21" s="265">
        <f t="shared" si="0"/>
        <v>169</v>
      </c>
    </row>
    <row r="22" spans="1:10" s="7" customFormat="1" ht="13.5">
      <c r="A22" s="212" t="s">
        <v>263</v>
      </c>
      <c r="B22" s="273">
        <v>0</v>
      </c>
      <c r="C22" s="123">
        <v>0</v>
      </c>
      <c r="D22" s="123">
        <v>0</v>
      </c>
      <c r="E22" s="248">
        <v>0</v>
      </c>
      <c r="F22" s="253">
        <v>0</v>
      </c>
      <c r="G22" s="123">
        <v>0</v>
      </c>
      <c r="H22" s="123">
        <v>0</v>
      </c>
      <c r="I22" s="220">
        <v>0</v>
      </c>
      <c r="J22" s="265">
        <f t="shared" si="0"/>
        <v>0</v>
      </c>
    </row>
    <row r="23" spans="1:10" s="7" customFormat="1" ht="13.5">
      <c r="A23" s="212" t="s">
        <v>264</v>
      </c>
      <c r="B23" s="273">
        <v>4</v>
      </c>
      <c r="C23" s="123">
        <v>17</v>
      </c>
      <c r="D23" s="123">
        <v>27</v>
      </c>
      <c r="E23" s="248">
        <v>27</v>
      </c>
      <c r="F23" s="253">
        <v>0</v>
      </c>
      <c r="G23" s="123">
        <v>2</v>
      </c>
      <c r="H23" s="123">
        <v>2</v>
      </c>
      <c r="I23" s="220">
        <v>1</v>
      </c>
      <c r="J23" s="265">
        <f t="shared" si="0"/>
        <v>80</v>
      </c>
    </row>
    <row r="24" spans="1:10" s="7" customFormat="1" ht="13.5">
      <c r="A24" s="212" t="s">
        <v>265</v>
      </c>
      <c r="B24" s="273">
        <v>5</v>
      </c>
      <c r="C24" s="123">
        <v>15</v>
      </c>
      <c r="D24" s="123">
        <v>11</v>
      </c>
      <c r="E24" s="248">
        <v>15</v>
      </c>
      <c r="F24" s="253">
        <v>0</v>
      </c>
      <c r="G24" s="123">
        <v>0</v>
      </c>
      <c r="H24" s="123">
        <v>0</v>
      </c>
      <c r="I24" s="220">
        <v>0</v>
      </c>
      <c r="J24" s="265">
        <f t="shared" si="0"/>
        <v>46</v>
      </c>
    </row>
    <row r="25" spans="1:10" s="7" customFormat="1" ht="13.5">
      <c r="A25" s="212" t="s">
        <v>266</v>
      </c>
      <c r="B25" s="273">
        <v>0</v>
      </c>
      <c r="C25" s="123">
        <v>0</v>
      </c>
      <c r="D25" s="123">
        <v>0</v>
      </c>
      <c r="E25" s="248">
        <v>0</v>
      </c>
      <c r="F25" s="253">
        <v>0</v>
      </c>
      <c r="G25" s="123">
        <v>0</v>
      </c>
      <c r="H25" s="123">
        <v>0</v>
      </c>
      <c r="I25" s="220">
        <v>0</v>
      </c>
      <c r="J25" s="265">
        <f t="shared" si="0"/>
        <v>0</v>
      </c>
    </row>
    <row r="26" spans="1:10" s="7" customFormat="1" ht="13.5">
      <c r="A26" s="212" t="s">
        <v>267</v>
      </c>
      <c r="B26" s="273">
        <v>0</v>
      </c>
      <c r="C26" s="123">
        <v>0</v>
      </c>
      <c r="D26" s="123">
        <v>0</v>
      </c>
      <c r="E26" s="248">
        <v>0</v>
      </c>
      <c r="F26" s="253">
        <v>10</v>
      </c>
      <c r="G26" s="123">
        <v>23</v>
      </c>
      <c r="H26" s="123">
        <v>15</v>
      </c>
      <c r="I26" s="220">
        <v>12</v>
      </c>
      <c r="J26" s="265">
        <f t="shared" si="0"/>
        <v>60</v>
      </c>
    </row>
    <row r="27" spans="1:10" s="7" customFormat="1" ht="13.5">
      <c r="A27" s="212" t="s">
        <v>268</v>
      </c>
      <c r="B27" s="273">
        <v>0</v>
      </c>
      <c r="C27" s="123">
        <v>0</v>
      </c>
      <c r="D27" s="123">
        <v>0</v>
      </c>
      <c r="E27" s="248">
        <v>0</v>
      </c>
      <c r="F27" s="253">
        <v>0</v>
      </c>
      <c r="G27" s="123">
        <v>0</v>
      </c>
      <c r="H27" s="161">
        <v>0</v>
      </c>
      <c r="I27" s="220">
        <v>0</v>
      </c>
      <c r="J27" s="265">
        <f t="shared" si="0"/>
        <v>0</v>
      </c>
    </row>
    <row r="28" spans="1:10" s="7" customFormat="1" ht="13.5">
      <c r="A28" s="255" t="s">
        <v>336</v>
      </c>
      <c r="B28" s="273">
        <v>0</v>
      </c>
      <c r="C28" s="123">
        <v>1</v>
      </c>
      <c r="D28" s="123">
        <v>0</v>
      </c>
      <c r="E28" s="248">
        <v>0</v>
      </c>
      <c r="F28" s="253">
        <v>8</v>
      </c>
      <c r="G28" s="123">
        <v>25</v>
      </c>
      <c r="H28" s="123">
        <v>12</v>
      </c>
      <c r="I28" s="220">
        <v>17</v>
      </c>
      <c r="J28" s="265">
        <f t="shared" si="0"/>
        <v>63</v>
      </c>
    </row>
    <row r="29" spans="1:10" s="7" customFormat="1" ht="13.5">
      <c r="A29" s="212" t="s">
        <v>269</v>
      </c>
      <c r="B29" s="273">
        <v>0</v>
      </c>
      <c r="C29" s="123">
        <v>0</v>
      </c>
      <c r="D29" s="123">
        <v>0</v>
      </c>
      <c r="E29" s="248">
        <v>0</v>
      </c>
      <c r="F29" s="253">
        <v>0</v>
      </c>
      <c r="G29" s="123">
        <v>4</v>
      </c>
      <c r="H29" s="123">
        <v>0</v>
      </c>
      <c r="I29" s="220">
        <v>2</v>
      </c>
      <c r="J29" s="265">
        <f t="shared" si="0"/>
        <v>6</v>
      </c>
    </row>
    <row r="30" spans="1:10" s="7" customFormat="1" ht="13.5">
      <c r="A30" s="212" t="s">
        <v>270</v>
      </c>
      <c r="B30" s="273">
        <v>0</v>
      </c>
      <c r="C30" s="123">
        <v>0</v>
      </c>
      <c r="D30" s="123">
        <v>0</v>
      </c>
      <c r="E30" s="248">
        <v>0</v>
      </c>
      <c r="F30" s="253">
        <v>0</v>
      </c>
      <c r="G30" s="123">
        <v>0</v>
      </c>
      <c r="H30" s="123">
        <v>0</v>
      </c>
      <c r="I30" s="220">
        <v>0</v>
      </c>
      <c r="J30" s="265">
        <f t="shared" si="0"/>
        <v>0</v>
      </c>
    </row>
    <row r="31" spans="1:10" s="7" customFormat="1" ht="13.5">
      <c r="A31" s="212" t="s">
        <v>241</v>
      </c>
      <c r="B31" s="273">
        <v>0</v>
      </c>
      <c r="C31" s="123">
        <v>0</v>
      </c>
      <c r="D31" s="123">
        <v>0</v>
      </c>
      <c r="E31" s="248">
        <v>0</v>
      </c>
      <c r="F31" s="253">
        <v>0</v>
      </c>
      <c r="G31" s="123">
        <v>2</v>
      </c>
      <c r="H31" s="123">
        <v>1</v>
      </c>
      <c r="I31" s="220">
        <v>5</v>
      </c>
      <c r="J31" s="265">
        <f t="shared" si="0"/>
        <v>8</v>
      </c>
    </row>
    <row r="32" spans="1:10" s="7" customFormat="1" ht="13.5">
      <c r="A32" s="212" t="s">
        <v>242</v>
      </c>
      <c r="B32" s="273">
        <v>0</v>
      </c>
      <c r="C32" s="123">
        <v>0</v>
      </c>
      <c r="D32" s="123">
        <v>0</v>
      </c>
      <c r="E32" s="248">
        <v>0</v>
      </c>
      <c r="F32" s="253">
        <v>0</v>
      </c>
      <c r="G32" s="123">
        <v>0</v>
      </c>
      <c r="H32" s="123">
        <v>0</v>
      </c>
      <c r="I32" s="220">
        <v>0</v>
      </c>
      <c r="J32" s="265">
        <f t="shared" si="0"/>
        <v>0</v>
      </c>
    </row>
    <row r="33" spans="1:10" s="7" customFormat="1" ht="15.75" customHeight="1">
      <c r="A33" s="212" t="s">
        <v>243</v>
      </c>
      <c r="B33" s="273">
        <v>0</v>
      </c>
      <c r="C33" s="123">
        <v>0</v>
      </c>
      <c r="D33" s="123">
        <v>0</v>
      </c>
      <c r="E33" s="248">
        <v>0</v>
      </c>
      <c r="F33" s="253">
        <v>0</v>
      </c>
      <c r="G33" s="123">
        <v>1</v>
      </c>
      <c r="H33" s="123">
        <v>2</v>
      </c>
      <c r="I33" s="220">
        <v>4</v>
      </c>
      <c r="J33" s="265">
        <f t="shared" si="0"/>
        <v>7</v>
      </c>
    </row>
    <row r="34" spans="1:10" s="7" customFormat="1" ht="14.25" customHeight="1">
      <c r="A34" s="212" t="s">
        <v>271</v>
      </c>
      <c r="B34" s="273">
        <v>0</v>
      </c>
      <c r="C34" s="123">
        <v>0</v>
      </c>
      <c r="D34" s="123">
        <v>0</v>
      </c>
      <c r="E34" s="248">
        <v>0</v>
      </c>
      <c r="F34" s="253">
        <v>4</v>
      </c>
      <c r="G34" s="123">
        <v>4</v>
      </c>
      <c r="H34" s="123">
        <v>3</v>
      </c>
      <c r="I34" s="220">
        <v>7</v>
      </c>
      <c r="J34" s="265">
        <f t="shared" si="0"/>
        <v>18</v>
      </c>
    </row>
    <row r="35" spans="1:10" s="7" customFormat="1" ht="13.5">
      <c r="A35" s="212" t="s">
        <v>238</v>
      </c>
      <c r="B35" s="273">
        <v>343</v>
      </c>
      <c r="C35" s="123">
        <v>529</v>
      </c>
      <c r="D35" s="123">
        <v>338</v>
      </c>
      <c r="E35" s="248">
        <v>312</v>
      </c>
      <c r="F35" s="253">
        <v>0</v>
      </c>
      <c r="G35" s="123">
        <v>0</v>
      </c>
      <c r="H35" s="123">
        <v>0</v>
      </c>
      <c r="I35" s="220">
        <v>0</v>
      </c>
      <c r="J35" s="265">
        <f t="shared" si="0"/>
        <v>1522</v>
      </c>
    </row>
    <row r="36" spans="1:10" s="7" customFormat="1" ht="13.5">
      <c r="A36" s="212" t="s">
        <v>272</v>
      </c>
      <c r="B36" s="273">
        <v>0</v>
      </c>
      <c r="C36" s="123">
        <v>0</v>
      </c>
      <c r="D36" s="123">
        <v>0</v>
      </c>
      <c r="E36" s="248">
        <v>0</v>
      </c>
      <c r="F36" s="253">
        <v>0</v>
      </c>
      <c r="G36" s="123">
        <v>0</v>
      </c>
      <c r="H36" s="123">
        <v>0</v>
      </c>
      <c r="I36" s="220">
        <v>0</v>
      </c>
      <c r="J36" s="265">
        <f t="shared" si="0"/>
        <v>0</v>
      </c>
    </row>
    <row r="37" spans="1:10" s="7" customFormat="1" ht="13.5">
      <c r="A37" s="212" t="s">
        <v>244</v>
      </c>
      <c r="B37" s="273">
        <v>0</v>
      </c>
      <c r="C37" s="123">
        <v>0</v>
      </c>
      <c r="D37" s="123">
        <v>0</v>
      </c>
      <c r="E37" s="248">
        <v>0</v>
      </c>
      <c r="F37" s="268" t="s">
        <v>39</v>
      </c>
      <c r="G37" s="120" t="s">
        <v>39</v>
      </c>
      <c r="H37" s="120" t="s">
        <v>39</v>
      </c>
      <c r="I37" s="262" t="s">
        <v>436</v>
      </c>
      <c r="J37" s="265">
        <f t="shared" si="0"/>
        <v>0</v>
      </c>
    </row>
    <row r="38" spans="1:10" s="7" customFormat="1" ht="13.5">
      <c r="A38" s="212" t="s">
        <v>273</v>
      </c>
      <c r="B38" s="273">
        <v>0</v>
      </c>
      <c r="C38" s="123">
        <v>2</v>
      </c>
      <c r="D38" s="123">
        <v>0</v>
      </c>
      <c r="E38" s="248">
        <v>2</v>
      </c>
      <c r="F38" s="253">
        <v>9</v>
      </c>
      <c r="G38" s="123">
        <v>20</v>
      </c>
      <c r="H38" s="123">
        <v>8</v>
      </c>
      <c r="I38" s="220">
        <v>7</v>
      </c>
      <c r="J38" s="265">
        <f>SUM(B38:I38)</f>
        <v>48</v>
      </c>
    </row>
    <row r="39" spans="1:10" s="7" customFormat="1" ht="13.5">
      <c r="A39" s="212" t="s">
        <v>274</v>
      </c>
      <c r="B39" s="273">
        <v>0</v>
      </c>
      <c r="C39" s="123">
        <v>0</v>
      </c>
      <c r="D39" s="123">
        <v>0</v>
      </c>
      <c r="E39" s="248">
        <v>0</v>
      </c>
      <c r="F39" s="253">
        <v>6</v>
      </c>
      <c r="G39" s="123">
        <v>1</v>
      </c>
      <c r="H39" s="123">
        <v>2</v>
      </c>
      <c r="I39" s="220">
        <v>0</v>
      </c>
      <c r="J39" s="265">
        <f>SUM(B39:I39)</f>
        <v>9</v>
      </c>
    </row>
    <row r="40" spans="1:10" s="7" customFormat="1" ht="13.5">
      <c r="A40" s="212" t="s">
        <v>275</v>
      </c>
      <c r="B40" s="273">
        <v>0</v>
      </c>
      <c r="C40" s="123">
        <v>0</v>
      </c>
      <c r="D40" s="123">
        <v>0</v>
      </c>
      <c r="E40" s="248">
        <v>0</v>
      </c>
      <c r="F40" s="253">
        <v>15</v>
      </c>
      <c r="G40" s="123">
        <v>32</v>
      </c>
      <c r="H40" s="123">
        <v>19</v>
      </c>
      <c r="I40" s="220">
        <v>27</v>
      </c>
      <c r="J40" s="265">
        <f>SUM(B40:I40)</f>
        <v>93</v>
      </c>
    </row>
    <row r="41" spans="1:10" s="7" customFormat="1" ht="13.5">
      <c r="A41" s="212" t="s">
        <v>276</v>
      </c>
      <c r="B41" s="273">
        <v>0</v>
      </c>
      <c r="C41" s="123">
        <v>0</v>
      </c>
      <c r="D41" s="123">
        <v>0</v>
      </c>
      <c r="E41" s="248">
        <v>0</v>
      </c>
      <c r="F41" s="268" t="s">
        <v>39</v>
      </c>
      <c r="G41" s="120" t="s">
        <v>39</v>
      </c>
      <c r="H41" s="120" t="s">
        <v>39</v>
      </c>
      <c r="I41" s="262" t="s">
        <v>436</v>
      </c>
      <c r="J41" s="266">
        <f aca="true" t="shared" si="1" ref="J41:J47">SUM(B41:I41)</f>
        <v>0</v>
      </c>
    </row>
    <row r="42" spans="1:10" s="7" customFormat="1" ht="13.5">
      <c r="A42" s="212" t="s">
        <v>277</v>
      </c>
      <c r="B42" s="273">
        <v>0</v>
      </c>
      <c r="C42" s="123">
        <v>0</v>
      </c>
      <c r="D42" s="123">
        <v>0</v>
      </c>
      <c r="E42" s="248">
        <v>1</v>
      </c>
      <c r="F42" s="268" t="s">
        <v>39</v>
      </c>
      <c r="G42" s="120" t="s">
        <v>39</v>
      </c>
      <c r="H42" s="120" t="s">
        <v>39</v>
      </c>
      <c r="I42" s="262" t="s">
        <v>436</v>
      </c>
      <c r="J42" s="266">
        <f t="shared" si="1"/>
        <v>1</v>
      </c>
    </row>
    <row r="43" spans="1:10" s="7" customFormat="1" ht="13.5">
      <c r="A43" s="212" t="s">
        <v>245</v>
      </c>
      <c r="B43" s="273">
        <v>0</v>
      </c>
      <c r="C43" s="123">
        <v>0</v>
      </c>
      <c r="D43" s="123">
        <v>0</v>
      </c>
      <c r="E43" s="248">
        <v>0</v>
      </c>
      <c r="F43" s="253">
        <v>0</v>
      </c>
      <c r="G43" s="123">
        <v>0</v>
      </c>
      <c r="H43" s="123">
        <v>0</v>
      </c>
      <c r="I43" s="220">
        <v>0</v>
      </c>
      <c r="J43" s="266">
        <f t="shared" si="1"/>
        <v>0</v>
      </c>
    </row>
    <row r="44" spans="1:10" s="7" customFormat="1" ht="13.5">
      <c r="A44" s="212" t="s">
        <v>246</v>
      </c>
      <c r="B44" s="273">
        <v>0</v>
      </c>
      <c r="C44" s="123">
        <v>0</v>
      </c>
      <c r="D44" s="123">
        <v>0</v>
      </c>
      <c r="E44" s="248">
        <v>0</v>
      </c>
      <c r="F44" s="253">
        <v>2</v>
      </c>
      <c r="G44" s="123">
        <v>8</v>
      </c>
      <c r="H44" s="123">
        <v>8</v>
      </c>
      <c r="I44" s="220">
        <v>4</v>
      </c>
      <c r="J44" s="266">
        <f t="shared" si="1"/>
        <v>22</v>
      </c>
    </row>
    <row r="45" spans="1:10" s="7" customFormat="1" ht="13.5">
      <c r="A45" s="212" t="s">
        <v>278</v>
      </c>
      <c r="B45" s="273">
        <v>0</v>
      </c>
      <c r="C45" s="123">
        <v>4</v>
      </c>
      <c r="D45" s="123">
        <v>1</v>
      </c>
      <c r="E45" s="248">
        <v>1</v>
      </c>
      <c r="F45" s="253">
        <v>0</v>
      </c>
      <c r="G45" s="123">
        <v>0</v>
      </c>
      <c r="H45" s="123">
        <v>0</v>
      </c>
      <c r="I45" s="220">
        <v>0</v>
      </c>
      <c r="J45" s="266">
        <f t="shared" si="1"/>
        <v>6</v>
      </c>
    </row>
    <row r="46" spans="1:10" s="7" customFormat="1" ht="13.5">
      <c r="A46" s="212" t="s">
        <v>279</v>
      </c>
      <c r="B46" s="273">
        <v>0</v>
      </c>
      <c r="C46" s="123">
        <v>0</v>
      </c>
      <c r="D46" s="123">
        <v>0</v>
      </c>
      <c r="E46" s="248">
        <v>0</v>
      </c>
      <c r="F46" s="253">
        <v>1</v>
      </c>
      <c r="G46" s="123">
        <v>12</v>
      </c>
      <c r="H46" s="123">
        <v>6</v>
      </c>
      <c r="I46" s="220">
        <v>7</v>
      </c>
      <c r="J46" s="266">
        <f t="shared" si="1"/>
        <v>26</v>
      </c>
    </row>
    <row r="47" spans="1:10" s="7" customFormat="1" ht="14.25" thickBot="1">
      <c r="A47" s="526" t="s">
        <v>247</v>
      </c>
      <c r="B47" s="527">
        <v>0</v>
      </c>
      <c r="C47" s="528">
        <v>0</v>
      </c>
      <c r="D47" s="528">
        <v>0</v>
      </c>
      <c r="E47" s="529">
        <v>0</v>
      </c>
      <c r="F47" s="530">
        <v>0</v>
      </c>
      <c r="G47" s="528">
        <v>0</v>
      </c>
      <c r="H47" s="528">
        <v>0</v>
      </c>
      <c r="I47" s="531">
        <v>0</v>
      </c>
      <c r="J47" s="532">
        <f t="shared" si="1"/>
        <v>0</v>
      </c>
    </row>
    <row r="48" spans="1:10" ht="15.75" customHeight="1" thickBot="1">
      <c r="A48" s="256" t="s">
        <v>437</v>
      </c>
      <c r="B48" s="276">
        <f aca="true" t="shared" si="2" ref="B48:I48">SUM(B5:B47)</f>
        <v>698</v>
      </c>
      <c r="C48" s="258">
        <f t="shared" si="2"/>
        <v>960</v>
      </c>
      <c r="D48" s="258">
        <f t="shared" si="2"/>
        <v>647</v>
      </c>
      <c r="E48" s="259">
        <f t="shared" si="2"/>
        <v>646</v>
      </c>
      <c r="F48" s="257">
        <f t="shared" si="2"/>
        <v>55</v>
      </c>
      <c r="G48" s="258">
        <f t="shared" si="2"/>
        <v>134</v>
      </c>
      <c r="H48" s="258">
        <f t="shared" si="2"/>
        <v>78</v>
      </c>
      <c r="I48" s="263">
        <f t="shared" si="2"/>
        <v>150</v>
      </c>
      <c r="J48" s="267">
        <f>SUM(B48:I48)</f>
        <v>3368</v>
      </c>
    </row>
  </sheetData>
  <sheetProtection/>
  <mergeCells count="5">
    <mergeCell ref="B13:D13"/>
    <mergeCell ref="J3:J4"/>
    <mergeCell ref="A3:A4"/>
    <mergeCell ref="B3:E3"/>
    <mergeCell ref="F3:I3"/>
  </mergeCells>
  <printOptions/>
  <pageMargins left="0.75" right="0.75" top="1" bottom="1" header="0.512" footer="0.512"/>
  <pageSetup fitToHeight="1" fitToWidth="1" horizontalDpi="600" verticalDpi="600" orientation="portrait" paperSize="9" r:id="rId1"/>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2:P50"/>
  <sheetViews>
    <sheetView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6" sqref="A6"/>
    </sheetView>
  </sheetViews>
  <sheetFormatPr defaultColWidth="9.00390625" defaultRowHeight="13.5"/>
  <cols>
    <col min="1" max="1" width="12.875" style="0" customWidth="1"/>
    <col min="2" max="7" width="5.625" style="0" customWidth="1"/>
    <col min="8" max="8" width="10.625" style="0" customWidth="1"/>
    <col min="9" max="14" width="5.625" style="0" customWidth="1"/>
    <col min="15" max="15" width="10.625" style="0" customWidth="1"/>
  </cols>
  <sheetData>
    <row r="1" ht="6.75" customHeight="1"/>
    <row r="2" spans="1:15" ht="23.25" customHeight="1">
      <c r="A2" s="463" t="s">
        <v>74</v>
      </c>
      <c r="B2" s="50"/>
      <c r="C2" s="50"/>
      <c r="D2" s="50"/>
      <c r="E2" s="50"/>
      <c r="F2" s="50"/>
      <c r="G2" s="50"/>
      <c r="H2" s="50"/>
      <c r="I2" s="50"/>
      <c r="J2" s="50"/>
      <c r="K2" s="50"/>
      <c r="L2" s="50"/>
      <c r="M2" s="50"/>
      <c r="N2" s="50"/>
      <c r="O2" s="50"/>
    </row>
    <row r="3" spans="1:15" ht="15" customHeight="1" thickBot="1">
      <c r="A3" s="50"/>
      <c r="B3" s="621" t="s">
        <v>227</v>
      </c>
      <c r="C3" s="621"/>
      <c r="D3" s="621"/>
      <c r="E3" s="621"/>
      <c r="F3" s="621"/>
      <c r="G3" s="621"/>
      <c r="H3" s="621"/>
      <c r="I3" s="621"/>
      <c r="J3" s="50"/>
      <c r="K3" s="50"/>
      <c r="L3" s="50"/>
      <c r="M3" s="50"/>
      <c r="N3" s="50"/>
      <c r="O3" s="50"/>
    </row>
    <row r="4" spans="1:15" ht="19.5" customHeight="1">
      <c r="A4" s="654"/>
      <c r="B4" s="655" t="s">
        <v>204</v>
      </c>
      <c r="C4" s="656"/>
      <c r="D4" s="656"/>
      <c r="E4" s="656"/>
      <c r="F4" s="656"/>
      <c r="G4" s="656"/>
      <c r="H4" s="657"/>
      <c r="I4" s="656" t="s">
        <v>205</v>
      </c>
      <c r="J4" s="656"/>
      <c r="K4" s="656"/>
      <c r="L4" s="656"/>
      <c r="M4" s="656"/>
      <c r="N4" s="656"/>
      <c r="O4" s="657"/>
    </row>
    <row r="5" spans="1:15" ht="39" customHeight="1" thickBot="1">
      <c r="A5" s="616"/>
      <c r="B5" s="214" t="s">
        <v>206</v>
      </c>
      <c r="C5" s="205" t="s">
        <v>207</v>
      </c>
      <c r="D5" s="205" t="s">
        <v>208</v>
      </c>
      <c r="E5" s="205" t="s">
        <v>209</v>
      </c>
      <c r="F5" s="206" t="s">
        <v>188</v>
      </c>
      <c r="G5" s="206" t="s">
        <v>210</v>
      </c>
      <c r="H5" s="208" t="s">
        <v>211</v>
      </c>
      <c r="I5" s="207" t="s">
        <v>206</v>
      </c>
      <c r="J5" s="205" t="s">
        <v>207</v>
      </c>
      <c r="K5" s="205" t="s">
        <v>208</v>
      </c>
      <c r="L5" s="205" t="s">
        <v>209</v>
      </c>
      <c r="M5" s="206" t="s">
        <v>187</v>
      </c>
      <c r="N5" s="206" t="s">
        <v>210</v>
      </c>
      <c r="O5" s="208" t="s">
        <v>211</v>
      </c>
    </row>
    <row r="6" spans="1:16" s="7" customFormat="1" ht="16.5" customHeight="1">
      <c r="A6" s="464" t="s">
        <v>284</v>
      </c>
      <c r="B6" s="142">
        <v>21</v>
      </c>
      <c r="C6" s="465">
        <v>125</v>
      </c>
      <c r="D6" s="465">
        <v>46</v>
      </c>
      <c r="E6" s="465">
        <v>0</v>
      </c>
      <c r="F6" s="466">
        <v>0</v>
      </c>
      <c r="G6" s="467">
        <f>SUM(B6:F6)</f>
        <v>192</v>
      </c>
      <c r="H6" s="468">
        <v>35748750</v>
      </c>
      <c r="I6" s="128">
        <v>82</v>
      </c>
      <c r="J6" s="465">
        <v>0</v>
      </c>
      <c r="K6" s="465">
        <v>0</v>
      </c>
      <c r="L6" s="465">
        <v>0</v>
      </c>
      <c r="M6" s="466">
        <v>0</v>
      </c>
      <c r="N6" s="467">
        <f>SUM(I6:L6)</f>
        <v>82</v>
      </c>
      <c r="O6" s="468">
        <v>4033400</v>
      </c>
      <c r="P6" s="202"/>
    </row>
    <row r="7" spans="1:16" s="7" customFormat="1" ht="16.5" customHeight="1">
      <c r="A7" s="212" t="s">
        <v>250</v>
      </c>
      <c r="B7" s="139">
        <v>21</v>
      </c>
      <c r="C7" s="80">
        <v>9</v>
      </c>
      <c r="D7" s="80">
        <v>10</v>
      </c>
      <c r="E7" s="80">
        <v>1</v>
      </c>
      <c r="F7" s="124"/>
      <c r="G7" s="124">
        <f aca="true" t="shared" si="0" ref="G7:G48">SUM(B7:F7)</f>
        <v>41</v>
      </c>
      <c r="H7" s="102">
        <v>7152586</v>
      </c>
      <c r="I7" s="84">
        <v>9</v>
      </c>
      <c r="J7" s="80">
        <v>0</v>
      </c>
      <c r="K7" s="80">
        <v>0</v>
      </c>
      <c r="L7" s="80">
        <v>0</v>
      </c>
      <c r="M7" s="124"/>
      <c r="N7" s="124">
        <f>SUM(I7:L7)</f>
        <v>9</v>
      </c>
      <c r="O7" s="102">
        <v>0</v>
      </c>
      <c r="P7" s="202"/>
    </row>
    <row r="8" spans="1:16" s="7" customFormat="1" ht="16.5" customHeight="1">
      <c r="A8" s="212" t="s">
        <v>251</v>
      </c>
      <c r="B8" s="139">
        <v>1</v>
      </c>
      <c r="C8" s="80">
        <v>0</v>
      </c>
      <c r="D8" s="80">
        <v>0</v>
      </c>
      <c r="E8" s="80">
        <v>0</v>
      </c>
      <c r="F8" s="124">
        <v>1</v>
      </c>
      <c r="G8" s="124">
        <f t="shared" si="0"/>
        <v>2</v>
      </c>
      <c r="H8" s="102">
        <v>0</v>
      </c>
      <c r="I8" s="84">
        <v>1</v>
      </c>
      <c r="J8" s="80">
        <v>0</v>
      </c>
      <c r="K8" s="80">
        <v>0</v>
      </c>
      <c r="L8" s="80">
        <v>0</v>
      </c>
      <c r="M8" s="124"/>
      <c r="N8" s="124">
        <f>SUM(I8:L8)</f>
        <v>1</v>
      </c>
      <c r="O8" s="102">
        <v>0</v>
      </c>
      <c r="P8" s="202"/>
    </row>
    <row r="9" spans="1:16" s="7" customFormat="1" ht="16.5" customHeight="1">
      <c r="A9" s="212" t="s">
        <v>237</v>
      </c>
      <c r="B9" s="139">
        <v>0</v>
      </c>
      <c r="C9" s="80">
        <v>11</v>
      </c>
      <c r="D9" s="80">
        <v>4</v>
      </c>
      <c r="E9" s="80">
        <v>0</v>
      </c>
      <c r="F9" s="124">
        <v>0</v>
      </c>
      <c r="G9" s="124">
        <f t="shared" si="0"/>
        <v>15</v>
      </c>
      <c r="H9" s="102">
        <v>560318</v>
      </c>
      <c r="I9" s="84">
        <v>0</v>
      </c>
      <c r="J9" s="80">
        <v>0</v>
      </c>
      <c r="K9" s="80">
        <v>0</v>
      </c>
      <c r="L9" s="80">
        <v>0</v>
      </c>
      <c r="M9" s="124"/>
      <c r="N9" s="124">
        <f>SUM(I9:L9)</f>
        <v>0</v>
      </c>
      <c r="O9" s="102">
        <v>0</v>
      </c>
      <c r="P9" s="202"/>
    </row>
    <row r="10" spans="1:16" s="7" customFormat="1" ht="16.5" customHeight="1">
      <c r="A10" s="212" t="s">
        <v>239</v>
      </c>
      <c r="B10" s="139">
        <v>1</v>
      </c>
      <c r="C10" s="80">
        <v>1</v>
      </c>
      <c r="D10" s="80">
        <v>0</v>
      </c>
      <c r="E10" s="80">
        <v>0</v>
      </c>
      <c r="F10" s="124">
        <v>1</v>
      </c>
      <c r="G10" s="124">
        <f t="shared" si="0"/>
        <v>3</v>
      </c>
      <c r="H10" s="102">
        <v>0</v>
      </c>
      <c r="I10" s="84">
        <v>0</v>
      </c>
      <c r="J10" s="80">
        <v>0</v>
      </c>
      <c r="K10" s="80">
        <v>0</v>
      </c>
      <c r="L10" s="80">
        <v>0</v>
      </c>
      <c r="M10" s="124"/>
      <c r="N10" s="124">
        <f aca="true" t="shared" si="1" ref="N10:N48">SUM(I10:L10)</f>
        <v>0</v>
      </c>
      <c r="O10" s="102">
        <v>0</v>
      </c>
      <c r="P10" s="202"/>
    </row>
    <row r="11" spans="1:16" s="7" customFormat="1" ht="16.5" customHeight="1">
      <c r="A11" s="212" t="s">
        <v>252</v>
      </c>
      <c r="B11" s="139">
        <v>0</v>
      </c>
      <c r="C11" s="80">
        <v>1</v>
      </c>
      <c r="D11" s="80">
        <v>0</v>
      </c>
      <c r="E11" s="80">
        <v>0</v>
      </c>
      <c r="F11" s="124"/>
      <c r="G11" s="124">
        <f t="shared" si="0"/>
        <v>1</v>
      </c>
      <c r="H11" s="102">
        <v>828469</v>
      </c>
      <c r="I11" s="84">
        <v>0</v>
      </c>
      <c r="J11" s="80">
        <v>0</v>
      </c>
      <c r="K11" s="80">
        <v>0</v>
      </c>
      <c r="L11" s="80">
        <v>0</v>
      </c>
      <c r="M11" s="124"/>
      <c r="N11" s="124">
        <f t="shared" si="1"/>
        <v>0</v>
      </c>
      <c r="O11" s="102">
        <v>0</v>
      </c>
      <c r="P11" s="202"/>
    </row>
    <row r="12" spans="1:16" s="7" customFormat="1" ht="16.5" customHeight="1">
      <c r="A12" s="212" t="s">
        <v>253</v>
      </c>
      <c r="B12" s="139">
        <v>0</v>
      </c>
      <c r="C12" s="80">
        <v>2</v>
      </c>
      <c r="D12" s="80">
        <v>0</v>
      </c>
      <c r="E12" s="80">
        <v>0</v>
      </c>
      <c r="F12" s="124"/>
      <c r="G12" s="124">
        <f t="shared" si="0"/>
        <v>2</v>
      </c>
      <c r="H12" s="102">
        <v>448010</v>
      </c>
      <c r="I12" s="84">
        <v>2</v>
      </c>
      <c r="J12" s="80">
        <v>0</v>
      </c>
      <c r="K12" s="80">
        <v>0</v>
      </c>
      <c r="L12" s="80">
        <v>0</v>
      </c>
      <c r="M12" s="124"/>
      <c r="N12" s="124">
        <f t="shared" si="1"/>
        <v>2</v>
      </c>
      <c r="O12" s="102">
        <v>0</v>
      </c>
      <c r="P12" s="202"/>
    </row>
    <row r="13" spans="1:16" s="7" customFormat="1" ht="16.5" customHeight="1">
      <c r="A13" s="212" t="s">
        <v>240</v>
      </c>
      <c r="B13" s="139">
        <v>0</v>
      </c>
      <c r="C13" s="80">
        <v>0</v>
      </c>
      <c r="D13" s="80">
        <v>0</v>
      </c>
      <c r="E13" s="80">
        <v>0</v>
      </c>
      <c r="F13" s="124">
        <v>0</v>
      </c>
      <c r="G13" s="124">
        <f t="shared" si="0"/>
        <v>0</v>
      </c>
      <c r="H13" s="102">
        <v>0</v>
      </c>
      <c r="I13" s="84">
        <v>0</v>
      </c>
      <c r="J13" s="80">
        <v>0</v>
      </c>
      <c r="K13" s="80">
        <v>0</v>
      </c>
      <c r="L13" s="80">
        <v>0</v>
      </c>
      <c r="M13" s="124">
        <v>0</v>
      </c>
      <c r="N13" s="124">
        <f t="shared" si="1"/>
        <v>0</v>
      </c>
      <c r="O13" s="102">
        <v>0</v>
      </c>
      <c r="P13" s="202"/>
    </row>
    <row r="14" spans="1:16" s="7" customFormat="1" ht="16.5" customHeight="1">
      <c r="A14" s="212" t="s">
        <v>254</v>
      </c>
      <c r="B14" s="139">
        <v>0</v>
      </c>
      <c r="C14" s="80">
        <v>111</v>
      </c>
      <c r="D14" s="80">
        <v>0</v>
      </c>
      <c r="E14" s="80">
        <v>0</v>
      </c>
      <c r="F14" s="124"/>
      <c r="G14" s="124">
        <f t="shared" si="0"/>
        <v>111</v>
      </c>
      <c r="H14" s="102">
        <v>9162482</v>
      </c>
      <c r="I14" s="84">
        <v>2</v>
      </c>
      <c r="J14" s="80">
        <v>0</v>
      </c>
      <c r="K14" s="80">
        <v>0</v>
      </c>
      <c r="L14" s="80">
        <v>0</v>
      </c>
      <c r="M14" s="124"/>
      <c r="N14" s="124">
        <f t="shared" si="1"/>
        <v>2</v>
      </c>
      <c r="O14" s="102">
        <v>0</v>
      </c>
      <c r="P14" s="202"/>
    </row>
    <row r="15" spans="1:16" s="7" customFormat="1" ht="16.5" customHeight="1">
      <c r="A15" s="212" t="s">
        <v>255</v>
      </c>
      <c r="B15" s="139">
        <v>1</v>
      </c>
      <c r="C15" s="80">
        <v>5</v>
      </c>
      <c r="D15" s="80">
        <v>0</v>
      </c>
      <c r="E15" s="80">
        <v>0</v>
      </c>
      <c r="F15" s="124">
        <v>0</v>
      </c>
      <c r="G15" s="124">
        <f t="shared" si="0"/>
        <v>6</v>
      </c>
      <c r="H15" s="102">
        <v>158087</v>
      </c>
      <c r="I15" s="84">
        <v>0</v>
      </c>
      <c r="J15" s="80">
        <v>0</v>
      </c>
      <c r="K15" s="80">
        <v>0</v>
      </c>
      <c r="L15" s="80">
        <v>0</v>
      </c>
      <c r="M15" s="124"/>
      <c r="N15" s="124">
        <f t="shared" si="1"/>
        <v>0</v>
      </c>
      <c r="O15" s="102">
        <v>0</v>
      </c>
      <c r="P15" s="202"/>
    </row>
    <row r="16" spans="1:16" s="7" customFormat="1" ht="16.5" customHeight="1">
      <c r="A16" s="212" t="s">
        <v>256</v>
      </c>
      <c r="B16" s="139">
        <v>0</v>
      </c>
      <c r="C16" s="80">
        <v>0</v>
      </c>
      <c r="D16" s="80">
        <v>0</v>
      </c>
      <c r="E16" s="80">
        <v>0</v>
      </c>
      <c r="F16" s="124"/>
      <c r="G16" s="124">
        <f t="shared" si="0"/>
        <v>0</v>
      </c>
      <c r="H16" s="102">
        <v>0</v>
      </c>
      <c r="I16" s="84">
        <v>0</v>
      </c>
      <c r="J16" s="80">
        <v>0</v>
      </c>
      <c r="K16" s="80">
        <v>0</v>
      </c>
      <c r="L16" s="80">
        <v>0</v>
      </c>
      <c r="M16" s="124"/>
      <c r="N16" s="124">
        <f t="shared" si="1"/>
        <v>0</v>
      </c>
      <c r="O16" s="102">
        <v>0</v>
      </c>
      <c r="P16" s="202"/>
    </row>
    <row r="17" spans="1:16" s="7" customFormat="1" ht="16.5" customHeight="1">
      <c r="A17" s="212" t="s">
        <v>257</v>
      </c>
      <c r="B17" s="139">
        <v>0</v>
      </c>
      <c r="C17" s="80">
        <v>0</v>
      </c>
      <c r="D17" s="80">
        <v>0</v>
      </c>
      <c r="E17" s="80">
        <v>0</v>
      </c>
      <c r="F17" s="124">
        <v>0</v>
      </c>
      <c r="G17" s="124">
        <f t="shared" si="0"/>
        <v>0</v>
      </c>
      <c r="H17" s="102">
        <v>0</v>
      </c>
      <c r="I17" s="84">
        <v>29</v>
      </c>
      <c r="J17" s="80">
        <v>0</v>
      </c>
      <c r="K17" s="80">
        <v>0</v>
      </c>
      <c r="L17" s="80">
        <v>0</v>
      </c>
      <c r="M17" s="124">
        <v>0</v>
      </c>
      <c r="N17" s="124">
        <f t="shared" si="1"/>
        <v>29</v>
      </c>
      <c r="O17" s="102">
        <v>891050</v>
      </c>
      <c r="P17" s="202"/>
    </row>
    <row r="18" spans="1:16" s="7" customFormat="1" ht="16.5" customHeight="1">
      <c r="A18" s="212" t="s">
        <v>258</v>
      </c>
      <c r="B18" s="139">
        <v>32</v>
      </c>
      <c r="C18" s="80">
        <v>25</v>
      </c>
      <c r="D18" s="80">
        <v>126</v>
      </c>
      <c r="E18" s="80">
        <v>0</v>
      </c>
      <c r="F18" s="124">
        <v>0</v>
      </c>
      <c r="G18" s="124">
        <f t="shared" si="0"/>
        <v>183</v>
      </c>
      <c r="H18" s="102">
        <v>27721835</v>
      </c>
      <c r="I18" s="84">
        <v>36</v>
      </c>
      <c r="J18" s="80">
        <v>0</v>
      </c>
      <c r="K18" s="80">
        <v>0</v>
      </c>
      <c r="L18" s="80">
        <v>0</v>
      </c>
      <c r="M18" s="124"/>
      <c r="N18" s="124">
        <f t="shared" si="1"/>
        <v>36</v>
      </c>
      <c r="O18" s="102">
        <v>280000</v>
      </c>
      <c r="P18" s="202"/>
    </row>
    <row r="19" spans="1:16" s="7" customFormat="1" ht="16.5" customHeight="1">
      <c r="A19" s="212" t="s">
        <v>259</v>
      </c>
      <c r="B19" s="139">
        <v>8</v>
      </c>
      <c r="C19" s="80">
        <v>0</v>
      </c>
      <c r="D19" s="80">
        <v>0</v>
      </c>
      <c r="E19" s="80">
        <v>0</v>
      </c>
      <c r="F19" s="124"/>
      <c r="G19" s="124">
        <f t="shared" si="0"/>
        <v>8</v>
      </c>
      <c r="H19" s="102">
        <v>0</v>
      </c>
      <c r="I19" s="84">
        <v>8</v>
      </c>
      <c r="J19" s="80">
        <v>0</v>
      </c>
      <c r="K19" s="80">
        <v>0</v>
      </c>
      <c r="L19" s="80">
        <v>0</v>
      </c>
      <c r="M19" s="124"/>
      <c r="N19" s="124">
        <f t="shared" si="1"/>
        <v>8</v>
      </c>
      <c r="O19" s="102">
        <v>0</v>
      </c>
      <c r="P19" s="202"/>
    </row>
    <row r="20" spans="1:16" s="7" customFormat="1" ht="16.5" customHeight="1">
      <c r="A20" s="212" t="s">
        <v>260</v>
      </c>
      <c r="B20" s="139">
        <v>0</v>
      </c>
      <c r="C20" s="80">
        <v>0</v>
      </c>
      <c r="D20" s="80">
        <v>0</v>
      </c>
      <c r="E20" s="80">
        <v>0</v>
      </c>
      <c r="F20" s="124">
        <v>0</v>
      </c>
      <c r="G20" s="124">
        <f t="shared" si="0"/>
        <v>0</v>
      </c>
      <c r="H20" s="102">
        <v>0</v>
      </c>
      <c r="I20" s="84">
        <v>5</v>
      </c>
      <c r="J20" s="80">
        <v>0</v>
      </c>
      <c r="K20" s="80">
        <v>0</v>
      </c>
      <c r="L20" s="80">
        <v>0</v>
      </c>
      <c r="M20" s="124"/>
      <c r="N20" s="124">
        <f t="shared" si="1"/>
        <v>5</v>
      </c>
      <c r="O20" s="102">
        <v>0</v>
      </c>
      <c r="P20" s="202"/>
    </row>
    <row r="21" spans="1:16" s="7" customFormat="1" ht="16.5" customHeight="1">
      <c r="A21" s="212" t="s">
        <v>261</v>
      </c>
      <c r="B21" s="139">
        <v>4</v>
      </c>
      <c r="C21" s="80">
        <v>6</v>
      </c>
      <c r="D21" s="80">
        <v>2</v>
      </c>
      <c r="E21" s="80">
        <v>0</v>
      </c>
      <c r="F21" s="124">
        <v>0</v>
      </c>
      <c r="G21" s="124">
        <f t="shared" si="0"/>
        <v>12</v>
      </c>
      <c r="H21" s="102">
        <v>2056521</v>
      </c>
      <c r="I21" s="84">
        <v>0</v>
      </c>
      <c r="J21" s="80">
        <v>0</v>
      </c>
      <c r="K21" s="80">
        <v>0</v>
      </c>
      <c r="L21" s="80">
        <v>0</v>
      </c>
      <c r="M21" s="124"/>
      <c r="N21" s="124">
        <f t="shared" si="1"/>
        <v>0</v>
      </c>
      <c r="O21" s="102">
        <v>0</v>
      </c>
      <c r="P21" s="202"/>
    </row>
    <row r="22" spans="1:16" s="7" customFormat="1" ht="16.5" customHeight="1">
      <c r="A22" s="212" t="s">
        <v>262</v>
      </c>
      <c r="B22" s="139">
        <v>3</v>
      </c>
      <c r="C22" s="80">
        <v>0</v>
      </c>
      <c r="D22" s="80">
        <v>0</v>
      </c>
      <c r="E22" s="80">
        <v>1</v>
      </c>
      <c r="F22" s="124">
        <v>0</v>
      </c>
      <c r="G22" s="124">
        <f t="shared" si="0"/>
        <v>4</v>
      </c>
      <c r="H22" s="102">
        <v>0</v>
      </c>
      <c r="I22" s="84">
        <v>17</v>
      </c>
      <c r="J22" s="80">
        <v>0</v>
      </c>
      <c r="K22" s="80">
        <v>0</v>
      </c>
      <c r="L22" s="80">
        <v>0</v>
      </c>
      <c r="M22" s="124"/>
      <c r="N22" s="124">
        <f t="shared" si="1"/>
        <v>17</v>
      </c>
      <c r="O22" s="102">
        <v>0</v>
      </c>
      <c r="P22" s="202"/>
    </row>
    <row r="23" spans="1:16" s="7" customFormat="1" ht="16.5" customHeight="1">
      <c r="A23" s="212" t="s">
        <v>263</v>
      </c>
      <c r="B23" s="139">
        <v>0</v>
      </c>
      <c r="C23" s="80">
        <v>0</v>
      </c>
      <c r="D23" s="80">
        <v>0</v>
      </c>
      <c r="E23" s="80">
        <v>0</v>
      </c>
      <c r="F23" s="124">
        <v>0</v>
      </c>
      <c r="G23" s="124">
        <f t="shared" si="0"/>
        <v>0</v>
      </c>
      <c r="H23" s="102">
        <v>0</v>
      </c>
      <c r="I23" s="84">
        <v>3</v>
      </c>
      <c r="J23" s="80">
        <v>0</v>
      </c>
      <c r="K23" s="80">
        <v>0</v>
      </c>
      <c r="L23" s="80">
        <v>0</v>
      </c>
      <c r="M23" s="124"/>
      <c r="N23" s="124">
        <f t="shared" si="1"/>
        <v>3</v>
      </c>
      <c r="O23" s="102">
        <v>0</v>
      </c>
      <c r="P23" s="202"/>
    </row>
    <row r="24" spans="1:16" s="7" customFormat="1" ht="16.5" customHeight="1">
      <c r="A24" s="212" t="s">
        <v>264</v>
      </c>
      <c r="B24" s="139">
        <v>0</v>
      </c>
      <c r="C24" s="80">
        <v>2</v>
      </c>
      <c r="D24" s="80">
        <v>2</v>
      </c>
      <c r="E24" s="80">
        <v>0</v>
      </c>
      <c r="F24" s="124">
        <v>0</v>
      </c>
      <c r="G24" s="124">
        <f t="shared" si="0"/>
        <v>4</v>
      </c>
      <c r="H24" s="102">
        <v>1636533</v>
      </c>
      <c r="I24" s="84">
        <v>1</v>
      </c>
      <c r="J24" s="80">
        <v>0</v>
      </c>
      <c r="K24" s="80">
        <v>0</v>
      </c>
      <c r="L24" s="80">
        <v>0</v>
      </c>
      <c r="M24" s="124">
        <v>0</v>
      </c>
      <c r="N24" s="124">
        <f t="shared" si="1"/>
        <v>1</v>
      </c>
      <c r="O24" s="102">
        <v>558692</v>
      </c>
      <c r="P24" s="202"/>
    </row>
    <row r="25" spans="1:16" s="7" customFormat="1" ht="16.5" customHeight="1">
      <c r="A25" s="212" t="s">
        <v>265</v>
      </c>
      <c r="B25" s="139">
        <v>3</v>
      </c>
      <c r="C25" s="80">
        <v>8</v>
      </c>
      <c r="D25" s="80">
        <v>0</v>
      </c>
      <c r="E25" s="80">
        <v>0</v>
      </c>
      <c r="F25" s="124">
        <v>0</v>
      </c>
      <c r="G25" s="124">
        <f t="shared" si="0"/>
        <v>11</v>
      </c>
      <c r="H25" s="102">
        <v>7768000</v>
      </c>
      <c r="I25" s="84">
        <v>31</v>
      </c>
      <c r="J25" s="80">
        <v>0</v>
      </c>
      <c r="K25" s="80">
        <v>0</v>
      </c>
      <c r="L25" s="80">
        <v>0</v>
      </c>
      <c r="M25" s="124"/>
      <c r="N25" s="124">
        <f t="shared" si="1"/>
        <v>31</v>
      </c>
      <c r="O25" s="102">
        <v>0</v>
      </c>
      <c r="P25" s="202"/>
    </row>
    <row r="26" spans="1:16" s="7" customFormat="1" ht="16.5" customHeight="1">
      <c r="A26" s="212" t="s">
        <v>266</v>
      </c>
      <c r="B26" s="139">
        <v>0</v>
      </c>
      <c r="C26" s="80">
        <v>19</v>
      </c>
      <c r="D26" s="80">
        <v>0</v>
      </c>
      <c r="E26" s="80">
        <v>1</v>
      </c>
      <c r="F26" s="124">
        <v>0</v>
      </c>
      <c r="G26" s="124">
        <f t="shared" si="0"/>
        <v>20</v>
      </c>
      <c r="H26" s="102">
        <v>695824</v>
      </c>
      <c r="I26" s="84">
        <v>0</v>
      </c>
      <c r="J26" s="80">
        <v>0</v>
      </c>
      <c r="K26" s="80">
        <v>0</v>
      </c>
      <c r="L26" s="80">
        <v>0</v>
      </c>
      <c r="M26" s="124"/>
      <c r="N26" s="124">
        <f t="shared" si="1"/>
        <v>0</v>
      </c>
      <c r="O26" s="102">
        <v>0</v>
      </c>
      <c r="P26" s="202"/>
    </row>
    <row r="27" spans="1:16" s="7" customFormat="1" ht="16.5" customHeight="1">
      <c r="A27" s="212" t="s">
        <v>267</v>
      </c>
      <c r="B27" s="139">
        <v>10</v>
      </c>
      <c r="C27" s="80">
        <v>281</v>
      </c>
      <c r="D27" s="80">
        <v>241</v>
      </c>
      <c r="E27" s="80">
        <v>0</v>
      </c>
      <c r="F27" s="124"/>
      <c r="G27" s="124">
        <f t="shared" si="0"/>
        <v>532</v>
      </c>
      <c r="H27" s="102">
        <v>11544111</v>
      </c>
      <c r="I27" s="84">
        <v>9</v>
      </c>
      <c r="J27" s="80">
        <v>0</v>
      </c>
      <c r="K27" s="80">
        <v>0</v>
      </c>
      <c r="L27" s="80">
        <v>0</v>
      </c>
      <c r="M27" s="124"/>
      <c r="N27" s="124">
        <f t="shared" si="1"/>
        <v>9</v>
      </c>
      <c r="O27" s="102">
        <v>0</v>
      </c>
      <c r="P27" s="202"/>
    </row>
    <row r="28" spans="1:16" s="7" customFormat="1" ht="16.5" customHeight="1">
      <c r="A28" s="212" t="s">
        <v>268</v>
      </c>
      <c r="B28" s="139">
        <v>21</v>
      </c>
      <c r="C28" s="80">
        <v>54</v>
      </c>
      <c r="D28" s="80">
        <v>1</v>
      </c>
      <c r="E28" s="80">
        <v>0</v>
      </c>
      <c r="F28" s="124">
        <v>3</v>
      </c>
      <c r="G28" s="124">
        <f t="shared" si="0"/>
        <v>79</v>
      </c>
      <c r="H28" s="102">
        <v>4593531</v>
      </c>
      <c r="I28" s="84">
        <v>36</v>
      </c>
      <c r="J28" s="80">
        <v>0</v>
      </c>
      <c r="K28" s="80">
        <v>0</v>
      </c>
      <c r="L28" s="80">
        <v>0</v>
      </c>
      <c r="M28" s="124">
        <v>1</v>
      </c>
      <c r="N28" s="124">
        <f t="shared" si="1"/>
        <v>36</v>
      </c>
      <c r="O28" s="102">
        <v>676536</v>
      </c>
      <c r="P28" s="202"/>
    </row>
    <row r="29" spans="1:16" s="7" customFormat="1" ht="16.5" customHeight="1">
      <c r="A29" s="212" t="s">
        <v>336</v>
      </c>
      <c r="B29" s="139">
        <v>0</v>
      </c>
      <c r="C29" s="80">
        <v>15</v>
      </c>
      <c r="D29" s="80">
        <v>4</v>
      </c>
      <c r="E29" s="80">
        <v>0</v>
      </c>
      <c r="F29" s="124">
        <v>0</v>
      </c>
      <c r="G29" s="124">
        <f t="shared" si="0"/>
        <v>19</v>
      </c>
      <c r="H29" s="102">
        <v>1359998</v>
      </c>
      <c r="I29" s="84">
        <v>0</v>
      </c>
      <c r="J29" s="80">
        <v>0</v>
      </c>
      <c r="K29" s="80">
        <v>0</v>
      </c>
      <c r="L29" s="80">
        <v>0</v>
      </c>
      <c r="M29" s="124"/>
      <c r="N29" s="124">
        <f t="shared" si="1"/>
        <v>0</v>
      </c>
      <c r="O29" s="102">
        <v>0</v>
      </c>
      <c r="P29" s="202"/>
    </row>
    <row r="30" spans="1:16" s="7" customFormat="1" ht="16.5" customHeight="1">
      <c r="A30" s="212" t="s">
        <v>269</v>
      </c>
      <c r="B30" s="139">
        <v>9</v>
      </c>
      <c r="C30" s="80">
        <v>1</v>
      </c>
      <c r="D30" s="80">
        <v>0</v>
      </c>
      <c r="E30" s="80">
        <v>5</v>
      </c>
      <c r="F30" s="124">
        <v>0</v>
      </c>
      <c r="G30" s="124">
        <f t="shared" si="0"/>
        <v>15</v>
      </c>
      <c r="H30" s="102">
        <v>464864</v>
      </c>
      <c r="I30" s="84">
        <v>5</v>
      </c>
      <c r="J30" s="80">
        <v>0</v>
      </c>
      <c r="K30" s="80">
        <v>0</v>
      </c>
      <c r="L30" s="80">
        <v>0</v>
      </c>
      <c r="M30" s="124"/>
      <c r="N30" s="124">
        <f t="shared" si="1"/>
        <v>5</v>
      </c>
      <c r="O30" s="102">
        <v>0</v>
      </c>
      <c r="P30" s="202"/>
    </row>
    <row r="31" spans="1:16" s="7" customFormat="1" ht="16.5" customHeight="1">
      <c r="A31" s="212" t="s">
        <v>270</v>
      </c>
      <c r="B31" s="139">
        <v>0</v>
      </c>
      <c r="C31" s="80">
        <v>0</v>
      </c>
      <c r="D31" s="80">
        <v>0</v>
      </c>
      <c r="E31" s="84">
        <v>2</v>
      </c>
      <c r="F31" s="157">
        <v>0</v>
      </c>
      <c r="G31" s="124">
        <f t="shared" si="0"/>
        <v>2</v>
      </c>
      <c r="H31" s="102">
        <v>206650</v>
      </c>
      <c r="I31" s="84">
        <v>0</v>
      </c>
      <c r="J31" s="80">
        <v>0</v>
      </c>
      <c r="K31" s="80">
        <v>0</v>
      </c>
      <c r="L31" s="84">
        <v>0</v>
      </c>
      <c r="M31" s="157"/>
      <c r="N31" s="124">
        <f t="shared" si="1"/>
        <v>0</v>
      </c>
      <c r="O31" s="102">
        <v>0</v>
      </c>
      <c r="P31" s="202"/>
    </row>
    <row r="32" spans="1:16" s="7" customFormat="1" ht="16.5" customHeight="1">
      <c r="A32" s="212" t="s">
        <v>241</v>
      </c>
      <c r="B32" s="139">
        <v>0</v>
      </c>
      <c r="C32" s="80">
        <v>0</v>
      </c>
      <c r="D32" s="80">
        <v>0</v>
      </c>
      <c r="E32" s="80">
        <v>0</v>
      </c>
      <c r="F32" s="124"/>
      <c r="G32" s="124">
        <f t="shared" si="0"/>
        <v>0</v>
      </c>
      <c r="H32" s="102">
        <v>0</v>
      </c>
      <c r="I32" s="84">
        <v>0</v>
      </c>
      <c r="J32" s="80">
        <v>0</v>
      </c>
      <c r="K32" s="80">
        <v>0</v>
      </c>
      <c r="L32" s="80">
        <v>0</v>
      </c>
      <c r="M32" s="124"/>
      <c r="N32" s="124">
        <f t="shared" si="1"/>
        <v>0</v>
      </c>
      <c r="O32" s="102">
        <v>0</v>
      </c>
      <c r="P32" s="202"/>
    </row>
    <row r="33" spans="1:16" s="7" customFormat="1" ht="16.5" customHeight="1">
      <c r="A33" s="212" t="s">
        <v>242</v>
      </c>
      <c r="B33" s="139">
        <v>0</v>
      </c>
      <c r="C33" s="80">
        <v>0</v>
      </c>
      <c r="D33" s="80">
        <v>0</v>
      </c>
      <c r="E33" s="80">
        <v>0</v>
      </c>
      <c r="F33" s="124"/>
      <c r="G33" s="124">
        <f t="shared" si="0"/>
        <v>0</v>
      </c>
      <c r="H33" s="102">
        <v>0</v>
      </c>
      <c r="I33" s="84">
        <v>0</v>
      </c>
      <c r="J33" s="80">
        <v>0</v>
      </c>
      <c r="K33" s="80">
        <v>0</v>
      </c>
      <c r="L33" s="80">
        <v>0</v>
      </c>
      <c r="M33" s="124"/>
      <c r="N33" s="124">
        <f t="shared" si="1"/>
        <v>0</v>
      </c>
      <c r="O33" s="102">
        <v>0</v>
      </c>
      <c r="P33" s="202"/>
    </row>
    <row r="34" spans="1:16" s="7" customFormat="1" ht="16.5" customHeight="1">
      <c r="A34" s="212" t="s">
        <v>243</v>
      </c>
      <c r="B34" s="139">
        <v>0</v>
      </c>
      <c r="C34" s="80">
        <v>0</v>
      </c>
      <c r="D34" s="80">
        <v>0</v>
      </c>
      <c r="E34" s="80">
        <v>0</v>
      </c>
      <c r="F34" s="124">
        <v>0</v>
      </c>
      <c r="G34" s="124">
        <f t="shared" si="0"/>
        <v>0</v>
      </c>
      <c r="H34" s="102">
        <v>0</v>
      </c>
      <c r="I34" s="84">
        <v>0</v>
      </c>
      <c r="J34" s="80">
        <v>0</v>
      </c>
      <c r="K34" s="80">
        <v>0</v>
      </c>
      <c r="L34" s="80">
        <v>0</v>
      </c>
      <c r="M34" s="124"/>
      <c r="N34" s="124">
        <f t="shared" si="1"/>
        <v>0</v>
      </c>
      <c r="O34" s="102">
        <v>0</v>
      </c>
      <c r="P34" s="202"/>
    </row>
    <row r="35" spans="1:16" s="7" customFormat="1" ht="16.5" customHeight="1">
      <c r="A35" s="212" t="s">
        <v>271</v>
      </c>
      <c r="B35" s="139">
        <v>32</v>
      </c>
      <c r="C35" s="80">
        <v>49</v>
      </c>
      <c r="D35" s="80">
        <v>23</v>
      </c>
      <c r="E35" s="80">
        <v>0</v>
      </c>
      <c r="F35" s="124"/>
      <c r="G35" s="124">
        <f t="shared" si="0"/>
        <v>104</v>
      </c>
      <c r="H35" s="102">
        <v>4572365</v>
      </c>
      <c r="I35" s="84">
        <v>25</v>
      </c>
      <c r="J35" s="80">
        <v>25</v>
      </c>
      <c r="K35" s="80">
        <v>0</v>
      </c>
      <c r="L35" s="80">
        <v>0</v>
      </c>
      <c r="M35" s="124"/>
      <c r="N35" s="124">
        <f t="shared" si="1"/>
        <v>50</v>
      </c>
      <c r="O35" s="102">
        <v>672220</v>
      </c>
      <c r="P35" s="202"/>
    </row>
    <row r="36" spans="1:16" s="7" customFormat="1" ht="16.5" customHeight="1">
      <c r="A36" s="212" t="s">
        <v>238</v>
      </c>
      <c r="B36" s="139">
        <v>5</v>
      </c>
      <c r="C36" s="80">
        <v>196</v>
      </c>
      <c r="D36" s="80">
        <v>7</v>
      </c>
      <c r="E36" s="80">
        <v>0</v>
      </c>
      <c r="F36" s="124">
        <v>0</v>
      </c>
      <c r="G36" s="124">
        <f t="shared" si="0"/>
        <v>208</v>
      </c>
      <c r="H36" s="102">
        <v>14640030</v>
      </c>
      <c r="I36" s="84">
        <v>16</v>
      </c>
      <c r="J36" s="80">
        <v>0</v>
      </c>
      <c r="K36" s="80">
        <v>0</v>
      </c>
      <c r="L36" s="80">
        <v>0</v>
      </c>
      <c r="M36" s="124"/>
      <c r="N36" s="124">
        <f t="shared" si="1"/>
        <v>16</v>
      </c>
      <c r="O36" s="102">
        <v>238841</v>
      </c>
      <c r="P36" s="202"/>
    </row>
    <row r="37" spans="1:16" s="7" customFormat="1" ht="16.5" customHeight="1">
      <c r="A37" s="212" t="s">
        <v>272</v>
      </c>
      <c r="B37" s="139">
        <v>51</v>
      </c>
      <c r="C37" s="80">
        <v>0</v>
      </c>
      <c r="D37" s="80">
        <v>0</v>
      </c>
      <c r="E37" s="80">
        <v>0</v>
      </c>
      <c r="F37" s="124">
        <v>0</v>
      </c>
      <c r="G37" s="124">
        <f t="shared" si="0"/>
        <v>51</v>
      </c>
      <c r="H37" s="102">
        <v>1926010</v>
      </c>
      <c r="I37" s="84">
        <v>91</v>
      </c>
      <c r="J37" s="80">
        <v>0</v>
      </c>
      <c r="K37" s="80">
        <v>0</v>
      </c>
      <c r="L37" s="80">
        <v>0</v>
      </c>
      <c r="M37" s="124"/>
      <c r="N37" s="124">
        <f t="shared" si="1"/>
        <v>91</v>
      </c>
      <c r="O37" s="102">
        <v>483145</v>
      </c>
      <c r="P37" s="202"/>
    </row>
    <row r="38" spans="1:16" s="7" customFormat="1" ht="16.5" customHeight="1">
      <c r="A38" s="212" t="s">
        <v>244</v>
      </c>
      <c r="B38" s="139">
        <v>0</v>
      </c>
      <c r="C38" s="80">
        <v>0</v>
      </c>
      <c r="D38" s="80">
        <v>0</v>
      </c>
      <c r="E38" s="80">
        <v>0</v>
      </c>
      <c r="F38" s="124">
        <v>0</v>
      </c>
      <c r="G38" s="124">
        <f t="shared" si="0"/>
        <v>0</v>
      </c>
      <c r="H38" s="102">
        <v>0</v>
      </c>
      <c r="I38" s="84">
        <v>0</v>
      </c>
      <c r="J38" s="80">
        <v>0</v>
      </c>
      <c r="K38" s="80">
        <v>0</v>
      </c>
      <c r="L38" s="80">
        <v>0</v>
      </c>
      <c r="M38" s="124"/>
      <c r="N38" s="124">
        <f t="shared" si="1"/>
        <v>0</v>
      </c>
      <c r="O38" s="102">
        <v>0</v>
      </c>
      <c r="P38" s="202"/>
    </row>
    <row r="39" spans="1:16" s="7" customFormat="1" ht="16.5" customHeight="1">
      <c r="A39" s="212" t="s">
        <v>273</v>
      </c>
      <c r="B39" s="139">
        <v>0</v>
      </c>
      <c r="C39" s="80">
        <v>38</v>
      </c>
      <c r="D39" s="80">
        <v>1</v>
      </c>
      <c r="E39" s="80">
        <v>0</v>
      </c>
      <c r="F39" s="124">
        <v>0</v>
      </c>
      <c r="G39" s="124">
        <f t="shared" si="0"/>
        <v>39</v>
      </c>
      <c r="H39" s="102">
        <v>4020073</v>
      </c>
      <c r="I39" s="84">
        <v>1</v>
      </c>
      <c r="J39" s="80">
        <v>1</v>
      </c>
      <c r="K39" s="80">
        <v>0</v>
      </c>
      <c r="L39" s="80">
        <v>0</v>
      </c>
      <c r="M39" s="124"/>
      <c r="N39" s="124">
        <f t="shared" si="1"/>
        <v>2</v>
      </c>
      <c r="O39" s="102">
        <v>0</v>
      </c>
      <c r="P39" s="202"/>
    </row>
    <row r="40" spans="1:16" s="7" customFormat="1" ht="16.5" customHeight="1">
      <c r="A40" s="212" t="s">
        <v>274</v>
      </c>
      <c r="B40" s="139">
        <v>0</v>
      </c>
      <c r="C40" s="80">
        <v>4</v>
      </c>
      <c r="D40" s="80">
        <v>0</v>
      </c>
      <c r="E40" s="80">
        <v>0</v>
      </c>
      <c r="F40" s="124">
        <v>0</v>
      </c>
      <c r="G40" s="124">
        <f t="shared" si="0"/>
        <v>4</v>
      </c>
      <c r="H40" s="102">
        <v>116394</v>
      </c>
      <c r="I40" s="84">
        <v>2</v>
      </c>
      <c r="J40" s="80">
        <v>0</v>
      </c>
      <c r="K40" s="80">
        <v>0</v>
      </c>
      <c r="L40" s="80">
        <v>0</v>
      </c>
      <c r="M40" s="124"/>
      <c r="N40" s="124">
        <f t="shared" si="1"/>
        <v>2</v>
      </c>
      <c r="O40" s="102">
        <v>0</v>
      </c>
      <c r="P40" s="202"/>
    </row>
    <row r="41" spans="1:16" s="7" customFormat="1" ht="16.5" customHeight="1">
      <c r="A41" s="212" t="s">
        <v>275</v>
      </c>
      <c r="B41" s="139">
        <v>3</v>
      </c>
      <c r="C41" s="80">
        <v>12</v>
      </c>
      <c r="D41" s="80">
        <v>13</v>
      </c>
      <c r="E41" s="80">
        <v>0</v>
      </c>
      <c r="F41" s="124">
        <v>0</v>
      </c>
      <c r="G41" s="124">
        <f t="shared" si="0"/>
        <v>28</v>
      </c>
      <c r="H41" s="102">
        <v>649959</v>
      </c>
      <c r="I41" s="84">
        <v>5</v>
      </c>
      <c r="J41" s="80">
        <v>0</v>
      </c>
      <c r="K41" s="80">
        <v>0</v>
      </c>
      <c r="L41" s="80">
        <v>0</v>
      </c>
      <c r="M41" s="124"/>
      <c r="N41" s="124">
        <f t="shared" si="1"/>
        <v>5</v>
      </c>
      <c r="O41" s="102">
        <v>0</v>
      </c>
      <c r="P41" s="202"/>
    </row>
    <row r="42" spans="1:16" s="7" customFormat="1" ht="16.5" customHeight="1">
      <c r="A42" s="212" t="s">
        <v>276</v>
      </c>
      <c r="B42" s="139">
        <v>1</v>
      </c>
      <c r="C42" s="80">
        <v>0</v>
      </c>
      <c r="D42" s="80">
        <v>0</v>
      </c>
      <c r="E42" s="80">
        <v>0</v>
      </c>
      <c r="F42" s="124"/>
      <c r="G42" s="124">
        <f t="shared" si="0"/>
        <v>1</v>
      </c>
      <c r="H42" s="102">
        <v>0</v>
      </c>
      <c r="I42" s="84">
        <v>10</v>
      </c>
      <c r="J42" s="80">
        <v>0</v>
      </c>
      <c r="K42" s="80">
        <v>0</v>
      </c>
      <c r="L42" s="80">
        <v>0</v>
      </c>
      <c r="M42" s="124"/>
      <c r="N42" s="124">
        <f t="shared" si="1"/>
        <v>10</v>
      </c>
      <c r="O42" s="102">
        <v>394670</v>
      </c>
      <c r="P42" s="202"/>
    </row>
    <row r="43" spans="1:16" s="7" customFormat="1" ht="16.5" customHeight="1">
      <c r="A43" s="212" t="s">
        <v>277</v>
      </c>
      <c r="B43" s="139">
        <v>8</v>
      </c>
      <c r="C43" s="80">
        <v>0</v>
      </c>
      <c r="D43" s="80">
        <v>0</v>
      </c>
      <c r="E43" s="80">
        <v>0</v>
      </c>
      <c r="F43" s="124">
        <v>0</v>
      </c>
      <c r="G43" s="124">
        <f t="shared" si="0"/>
        <v>8</v>
      </c>
      <c r="H43" s="102">
        <v>0</v>
      </c>
      <c r="I43" s="84">
        <v>15</v>
      </c>
      <c r="J43" s="80">
        <v>0</v>
      </c>
      <c r="K43" s="80">
        <v>0</v>
      </c>
      <c r="L43" s="80">
        <v>0</v>
      </c>
      <c r="M43" s="124"/>
      <c r="N43" s="124">
        <f t="shared" si="1"/>
        <v>15</v>
      </c>
      <c r="O43" s="102">
        <v>0</v>
      </c>
      <c r="P43" s="202"/>
    </row>
    <row r="44" spans="1:16" s="7" customFormat="1" ht="16.5" customHeight="1">
      <c r="A44" s="212" t="s">
        <v>245</v>
      </c>
      <c r="B44" s="139">
        <v>0</v>
      </c>
      <c r="C44" s="80">
        <v>0</v>
      </c>
      <c r="D44" s="80">
        <v>0</v>
      </c>
      <c r="E44" s="80">
        <v>0</v>
      </c>
      <c r="F44" s="124">
        <v>0</v>
      </c>
      <c r="G44" s="124">
        <v>0</v>
      </c>
      <c r="H44" s="102">
        <v>0</v>
      </c>
      <c r="I44" s="84">
        <v>0</v>
      </c>
      <c r="J44" s="80">
        <v>0</v>
      </c>
      <c r="K44" s="80">
        <v>0</v>
      </c>
      <c r="L44" s="80">
        <v>0</v>
      </c>
      <c r="M44" s="124">
        <v>0</v>
      </c>
      <c r="N44" s="124">
        <f t="shared" si="1"/>
        <v>0</v>
      </c>
      <c r="O44" s="102">
        <v>0</v>
      </c>
      <c r="P44" s="202"/>
    </row>
    <row r="45" spans="1:16" s="7" customFormat="1" ht="16.5" customHeight="1">
      <c r="A45" s="212" t="s">
        <v>246</v>
      </c>
      <c r="B45" s="139">
        <v>0</v>
      </c>
      <c r="C45" s="80">
        <v>0</v>
      </c>
      <c r="D45" s="80">
        <v>0</v>
      </c>
      <c r="E45" s="80">
        <v>0</v>
      </c>
      <c r="F45" s="124"/>
      <c r="G45" s="124">
        <f t="shared" si="0"/>
        <v>0</v>
      </c>
      <c r="H45" s="102">
        <v>0</v>
      </c>
      <c r="I45" s="84">
        <v>0</v>
      </c>
      <c r="J45" s="80">
        <v>0</v>
      </c>
      <c r="K45" s="80">
        <v>0</v>
      </c>
      <c r="L45" s="80">
        <v>0</v>
      </c>
      <c r="M45" s="124"/>
      <c r="N45" s="124">
        <f t="shared" si="1"/>
        <v>0</v>
      </c>
      <c r="O45" s="102">
        <v>0</v>
      </c>
      <c r="P45" s="202"/>
    </row>
    <row r="46" spans="1:16" s="7" customFormat="1" ht="16.5" customHeight="1">
      <c r="A46" s="212" t="s">
        <v>278</v>
      </c>
      <c r="B46" s="139">
        <v>1</v>
      </c>
      <c r="C46" s="80">
        <v>8</v>
      </c>
      <c r="D46" s="80">
        <v>2</v>
      </c>
      <c r="E46" s="80">
        <v>0</v>
      </c>
      <c r="F46" s="124">
        <v>0</v>
      </c>
      <c r="G46" s="124">
        <f t="shared" si="0"/>
        <v>11</v>
      </c>
      <c r="H46" s="102">
        <v>780656</v>
      </c>
      <c r="I46" s="84">
        <v>0</v>
      </c>
      <c r="J46" s="80">
        <v>0</v>
      </c>
      <c r="K46" s="80">
        <v>0</v>
      </c>
      <c r="L46" s="80">
        <v>0</v>
      </c>
      <c r="M46" s="124"/>
      <c r="N46" s="124">
        <f t="shared" si="1"/>
        <v>0</v>
      </c>
      <c r="O46" s="102">
        <v>0</v>
      </c>
      <c r="P46" s="202"/>
    </row>
    <row r="47" spans="1:16" s="7" customFormat="1" ht="16.5" customHeight="1">
      <c r="A47" s="212" t="s">
        <v>279</v>
      </c>
      <c r="B47" s="139">
        <v>0</v>
      </c>
      <c r="C47" s="80">
        <v>8</v>
      </c>
      <c r="D47" s="80">
        <v>0</v>
      </c>
      <c r="E47" s="80">
        <v>0</v>
      </c>
      <c r="F47" s="124">
        <v>0</v>
      </c>
      <c r="G47" s="124">
        <f t="shared" si="0"/>
        <v>8</v>
      </c>
      <c r="H47" s="102">
        <v>861610</v>
      </c>
      <c r="I47" s="84">
        <v>0</v>
      </c>
      <c r="J47" s="80">
        <v>0</v>
      </c>
      <c r="K47" s="80">
        <v>0</v>
      </c>
      <c r="L47" s="80">
        <v>0</v>
      </c>
      <c r="M47" s="124"/>
      <c r="N47" s="124">
        <f t="shared" si="1"/>
        <v>0</v>
      </c>
      <c r="O47" s="102">
        <v>0</v>
      </c>
      <c r="P47" s="202"/>
    </row>
    <row r="48" spans="1:16" s="7" customFormat="1" ht="16.5" customHeight="1" thickBot="1">
      <c r="A48" s="526" t="s">
        <v>247</v>
      </c>
      <c r="B48" s="533">
        <v>0</v>
      </c>
      <c r="C48" s="475">
        <v>0</v>
      </c>
      <c r="D48" s="475">
        <v>0</v>
      </c>
      <c r="E48" s="475">
        <v>0</v>
      </c>
      <c r="F48" s="534">
        <v>0</v>
      </c>
      <c r="G48" s="124">
        <f t="shared" si="0"/>
        <v>0</v>
      </c>
      <c r="H48" s="535">
        <v>0</v>
      </c>
      <c r="I48" s="536">
        <v>0</v>
      </c>
      <c r="J48" s="475">
        <v>0</v>
      </c>
      <c r="K48" s="475">
        <v>0</v>
      </c>
      <c r="L48" s="475">
        <v>0</v>
      </c>
      <c r="M48" s="534">
        <v>0</v>
      </c>
      <c r="N48" s="124">
        <f t="shared" si="1"/>
        <v>0</v>
      </c>
      <c r="O48" s="535">
        <v>0</v>
      </c>
      <c r="P48" s="202"/>
    </row>
    <row r="49" spans="1:15" ht="16.5" customHeight="1" thickBot="1">
      <c r="A49" s="213" t="s">
        <v>283</v>
      </c>
      <c r="B49" s="215">
        <f aca="true" t="shared" si="2" ref="B49:O49">SUM(B6:B48)</f>
        <v>236</v>
      </c>
      <c r="C49" s="209">
        <f t="shared" si="2"/>
        <v>991</v>
      </c>
      <c r="D49" s="209">
        <f t="shared" si="2"/>
        <v>482</v>
      </c>
      <c r="E49" s="209">
        <f t="shared" si="2"/>
        <v>10</v>
      </c>
      <c r="F49" s="210"/>
      <c r="G49" s="209">
        <f t="shared" si="2"/>
        <v>1724</v>
      </c>
      <c r="H49" s="216">
        <f t="shared" si="2"/>
        <v>139673666</v>
      </c>
      <c r="I49" s="211">
        <f t="shared" si="2"/>
        <v>441</v>
      </c>
      <c r="J49" s="209">
        <f t="shared" si="2"/>
        <v>26</v>
      </c>
      <c r="K49" s="209">
        <f t="shared" si="2"/>
        <v>0</v>
      </c>
      <c r="L49" s="209">
        <f t="shared" si="2"/>
        <v>0</v>
      </c>
      <c r="M49" s="210"/>
      <c r="N49" s="209">
        <f t="shared" si="2"/>
        <v>467</v>
      </c>
      <c r="O49" s="216">
        <f t="shared" si="2"/>
        <v>8228554</v>
      </c>
    </row>
    <row r="50" spans="1:15" ht="18.75" customHeight="1">
      <c r="A50" s="50"/>
      <c r="B50" s="204"/>
      <c r="C50" s="204"/>
      <c r="D50" s="204"/>
      <c r="E50" s="204"/>
      <c r="F50" s="204"/>
      <c r="G50" s="204"/>
      <c r="H50" s="204"/>
      <c r="I50" s="204"/>
      <c r="J50" s="204"/>
      <c r="K50" s="204"/>
      <c r="L50" s="204"/>
      <c r="M50" s="204"/>
      <c r="N50" s="204"/>
      <c r="O50" s="204"/>
    </row>
  </sheetData>
  <sheetProtection/>
  <mergeCells count="4">
    <mergeCell ref="B3:I3"/>
    <mergeCell ref="A4:A5"/>
    <mergeCell ref="B4:H4"/>
    <mergeCell ref="I4:O4"/>
  </mergeCells>
  <printOptions/>
  <pageMargins left="0.5" right="0.1968503937007874" top="0.7874015748031497" bottom="0.37" header="0.5118110236220472" footer="0.2"/>
  <pageSetup horizontalDpi="600" verticalDpi="600" orientation="portrait" paperSize="9" scale="95" r:id="rId1"/>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pane xSplit="2" ySplit="4" topLeftCell="C24" activePane="bottomRight" state="frozen"/>
      <selection pane="topLeft" activeCell="A1" sqref="A1"/>
      <selection pane="topRight" activeCell="D1" sqref="D1"/>
      <selection pane="bottomLeft" activeCell="A7" sqref="A7"/>
      <selection pane="bottomRight" activeCell="F17" sqref="F17"/>
    </sheetView>
  </sheetViews>
  <sheetFormatPr defaultColWidth="9.00390625" defaultRowHeight="13.5"/>
  <cols>
    <col min="1" max="1" width="4.25390625" style="0" customWidth="1"/>
    <col min="2" max="2" width="10.25390625" style="0" customWidth="1"/>
    <col min="3" max="3" width="4.625" style="0" customWidth="1"/>
    <col min="4" max="4" width="4.00390625" style="0" customWidth="1"/>
    <col min="5" max="5" width="4.25390625" style="0" customWidth="1"/>
    <col min="6" max="6" width="4.75390625" style="0" customWidth="1"/>
    <col min="7" max="7" width="5.00390625" style="0" customWidth="1"/>
    <col min="8" max="8" width="6.125" style="0" customWidth="1"/>
    <col min="9" max="9" width="9.75390625" style="0" customWidth="1"/>
    <col min="10" max="10" width="8.125" style="0" customWidth="1"/>
    <col min="11" max="11" width="11.00390625" style="0" customWidth="1"/>
    <col min="13" max="13" width="30.875" style="0" customWidth="1"/>
  </cols>
  <sheetData>
    <row r="1" spans="1:13" ht="18" thickBot="1">
      <c r="A1" s="222"/>
      <c r="B1" s="668" t="s">
        <v>231</v>
      </c>
      <c r="C1" s="668"/>
      <c r="D1" s="668"/>
      <c r="E1" s="668"/>
      <c r="F1" s="668"/>
      <c r="G1" s="668"/>
      <c r="H1" s="668"/>
      <c r="I1" s="668"/>
      <c r="J1" s="668"/>
      <c r="K1" s="668"/>
      <c r="L1" s="668"/>
      <c r="M1" s="668"/>
    </row>
    <row r="2" spans="1:13" ht="25.5" customHeight="1">
      <c r="A2" s="658"/>
      <c r="B2" s="661" t="s">
        <v>90</v>
      </c>
      <c r="C2" s="664" t="s">
        <v>89</v>
      </c>
      <c r="D2" s="656"/>
      <c r="E2" s="656"/>
      <c r="F2" s="656"/>
      <c r="G2" s="656"/>
      <c r="H2" s="656"/>
      <c r="I2" s="656"/>
      <c r="J2" s="656"/>
      <c r="K2" s="656"/>
      <c r="L2" s="656"/>
      <c r="M2" s="657"/>
    </row>
    <row r="3" spans="1:13" ht="13.5">
      <c r="A3" s="659"/>
      <c r="B3" s="662"/>
      <c r="C3" s="284" t="s">
        <v>91</v>
      </c>
      <c r="D3" s="669" t="s">
        <v>92</v>
      </c>
      <c r="E3" s="670"/>
      <c r="F3" s="670"/>
      <c r="G3" s="671"/>
      <c r="H3" s="665" t="s">
        <v>193</v>
      </c>
      <c r="I3" s="665" t="s">
        <v>190</v>
      </c>
      <c r="J3" s="665" t="s">
        <v>191</v>
      </c>
      <c r="K3" s="665" t="s">
        <v>192</v>
      </c>
      <c r="L3" s="665" t="s">
        <v>93</v>
      </c>
      <c r="M3" s="667" t="s">
        <v>94</v>
      </c>
    </row>
    <row r="4" spans="1:13" ht="26.25" customHeight="1" thickBot="1">
      <c r="A4" s="660"/>
      <c r="B4" s="663"/>
      <c r="C4" s="295" t="s">
        <v>95</v>
      </c>
      <c r="D4" s="52" t="s">
        <v>96</v>
      </c>
      <c r="E4" s="52" t="s">
        <v>97</v>
      </c>
      <c r="F4" s="52" t="s">
        <v>98</v>
      </c>
      <c r="G4" s="52" t="s">
        <v>333</v>
      </c>
      <c r="H4" s="666"/>
      <c r="I4" s="666"/>
      <c r="J4" s="666"/>
      <c r="K4" s="666"/>
      <c r="L4" s="666"/>
      <c r="M4" s="663"/>
    </row>
    <row r="5" spans="1:13" s="7" customFormat="1" ht="181.5" customHeight="1">
      <c r="A5" s="288">
        <v>1</v>
      </c>
      <c r="B5" s="289" t="s">
        <v>284</v>
      </c>
      <c r="C5" s="290">
        <v>1</v>
      </c>
      <c r="D5" s="291">
        <v>1</v>
      </c>
      <c r="E5" s="291"/>
      <c r="F5" s="291"/>
      <c r="G5" s="291"/>
      <c r="H5" s="292">
        <v>5</v>
      </c>
      <c r="I5" s="292">
        <v>491273</v>
      </c>
      <c r="J5" s="293">
        <f>H5/I5</f>
        <v>1.0177640537949368E-05</v>
      </c>
      <c r="K5" s="292">
        <v>2520666</v>
      </c>
      <c r="L5" s="292">
        <f>K5/H5</f>
        <v>504133.2</v>
      </c>
      <c r="M5" s="294" t="s">
        <v>42</v>
      </c>
    </row>
    <row r="6" spans="1:13" s="7" customFormat="1" ht="18" customHeight="1">
      <c r="A6" s="277">
        <v>2</v>
      </c>
      <c r="B6" s="286" t="s">
        <v>99</v>
      </c>
      <c r="C6" s="221">
        <v>1</v>
      </c>
      <c r="D6" s="161"/>
      <c r="E6" s="161"/>
      <c r="F6" s="161"/>
      <c r="G6" s="161" t="s">
        <v>100</v>
      </c>
      <c r="H6" s="223">
        <v>99</v>
      </c>
      <c r="I6" s="223">
        <v>50661</v>
      </c>
      <c r="J6" s="224">
        <f>H6/I6</f>
        <v>0.0019541659264523006</v>
      </c>
      <c r="K6" s="223">
        <v>3802776</v>
      </c>
      <c r="L6" s="223">
        <f>K6/H6</f>
        <v>38411.878787878784</v>
      </c>
      <c r="M6" s="278" t="s">
        <v>101</v>
      </c>
    </row>
    <row r="7" spans="1:13" s="7" customFormat="1" ht="18" customHeight="1">
      <c r="A7" s="277">
        <v>3</v>
      </c>
      <c r="B7" s="286" t="s">
        <v>102</v>
      </c>
      <c r="C7" s="221">
        <v>1</v>
      </c>
      <c r="D7" s="161"/>
      <c r="E7" s="161">
        <v>1</v>
      </c>
      <c r="F7" s="161"/>
      <c r="G7" s="161"/>
      <c r="H7" s="223">
        <v>56</v>
      </c>
      <c r="I7" s="223">
        <v>64002</v>
      </c>
      <c r="J7" s="224">
        <f>H7/I7</f>
        <v>0.0008749726571044655</v>
      </c>
      <c r="K7" s="223">
        <v>2035473</v>
      </c>
      <c r="L7" s="223">
        <f>K7/H7</f>
        <v>36347.732142857145</v>
      </c>
      <c r="M7" s="278" t="s">
        <v>103</v>
      </c>
    </row>
    <row r="8" spans="1:13" s="7" customFormat="1" ht="18" customHeight="1">
      <c r="A8" s="277">
        <v>4</v>
      </c>
      <c r="B8" s="286" t="s">
        <v>104</v>
      </c>
      <c r="C8" s="221">
        <v>1</v>
      </c>
      <c r="D8" s="161"/>
      <c r="E8" s="161">
        <v>1</v>
      </c>
      <c r="F8" s="161"/>
      <c r="G8" s="161"/>
      <c r="H8" s="223">
        <v>0</v>
      </c>
      <c r="I8" s="223">
        <v>19826</v>
      </c>
      <c r="J8" s="224">
        <f aca="true" t="shared" si="0" ref="J8:J48">H8/I8</f>
        <v>0</v>
      </c>
      <c r="K8" s="223">
        <v>0</v>
      </c>
      <c r="L8" s="223"/>
      <c r="M8" s="278" t="s">
        <v>105</v>
      </c>
    </row>
    <row r="9" spans="1:13" s="7" customFormat="1" ht="28.5" customHeight="1">
      <c r="A9" s="277">
        <v>5</v>
      </c>
      <c r="B9" s="286" t="s">
        <v>106</v>
      </c>
      <c r="C9" s="221">
        <v>1</v>
      </c>
      <c r="D9" s="161"/>
      <c r="E9" s="161">
        <v>1</v>
      </c>
      <c r="F9" s="161">
        <v>1</v>
      </c>
      <c r="G9" s="161"/>
      <c r="H9" s="223">
        <v>25</v>
      </c>
      <c r="I9" s="223">
        <v>15731</v>
      </c>
      <c r="J9" s="224">
        <f t="shared" si="0"/>
        <v>0.001589218740067383</v>
      </c>
      <c r="K9" s="223">
        <v>14402610</v>
      </c>
      <c r="L9" s="223">
        <f>K9/H9</f>
        <v>576104.4</v>
      </c>
      <c r="M9" s="278" t="s">
        <v>107</v>
      </c>
    </row>
    <row r="10" spans="1:13" s="7" customFormat="1" ht="31.5" customHeight="1">
      <c r="A10" s="277">
        <v>6</v>
      </c>
      <c r="B10" s="286" t="s">
        <v>399</v>
      </c>
      <c r="C10" s="221">
        <v>1</v>
      </c>
      <c r="D10" s="161">
        <v>1</v>
      </c>
      <c r="E10" s="161">
        <v>1</v>
      </c>
      <c r="F10" s="161">
        <v>1</v>
      </c>
      <c r="G10" s="161"/>
      <c r="H10" s="223">
        <v>2</v>
      </c>
      <c r="I10" s="223">
        <v>55473</v>
      </c>
      <c r="J10" s="224">
        <f t="shared" si="0"/>
        <v>3.6053575613361455E-05</v>
      </c>
      <c r="K10" s="223">
        <v>1121000</v>
      </c>
      <c r="L10" s="223">
        <f>K10/H10</f>
        <v>560500</v>
      </c>
      <c r="M10" s="278" t="s">
        <v>108</v>
      </c>
    </row>
    <row r="11" spans="1:13" s="7" customFormat="1" ht="18" customHeight="1">
      <c r="A11" s="277">
        <v>7</v>
      </c>
      <c r="B11" s="286" t="s">
        <v>109</v>
      </c>
      <c r="C11" s="221">
        <v>1</v>
      </c>
      <c r="D11" s="161"/>
      <c r="E11" s="161"/>
      <c r="F11" s="161">
        <v>1</v>
      </c>
      <c r="G11" s="161"/>
      <c r="H11" s="223">
        <v>0</v>
      </c>
      <c r="I11" s="223">
        <v>39216</v>
      </c>
      <c r="J11" s="224">
        <f t="shared" si="0"/>
        <v>0</v>
      </c>
      <c r="K11" s="223">
        <v>0</v>
      </c>
      <c r="L11" s="223"/>
      <c r="M11" s="278" t="s">
        <v>110</v>
      </c>
    </row>
    <row r="12" spans="1:13" s="7" customFormat="1" ht="18" customHeight="1">
      <c r="A12" s="277">
        <v>8</v>
      </c>
      <c r="B12" s="286" t="s">
        <v>111</v>
      </c>
      <c r="C12" s="221">
        <v>1</v>
      </c>
      <c r="D12" s="161">
        <v>1</v>
      </c>
      <c r="E12" s="161">
        <v>1</v>
      </c>
      <c r="F12" s="161"/>
      <c r="G12" s="161"/>
      <c r="H12" s="223">
        <v>43</v>
      </c>
      <c r="I12" s="223">
        <v>14464</v>
      </c>
      <c r="J12" s="224">
        <f t="shared" si="0"/>
        <v>0.0029728982300884954</v>
      </c>
      <c r="K12" s="223">
        <v>7951425</v>
      </c>
      <c r="L12" s="223">
        <f>K12/H12</f>
        <v>184916.86046511628</v>
      </c>
      <c r="M12" s="278" t="s">
        <v>112</v>
      </c>
    </row>
    <row r="13" spans="1:13" s="7" customFormat="1" ht="18" customHeight="1">
      <c r="A13" s="277">
        <v>9</v>
      </c>
      <c r="B13" s="286" t="s">
        <v>113</v>
      </c>
      <c r="C13" s="221" t="s">
        <v>114</v>
      </c>
      <c r="D13" s="161"/>
      <c r="E13" s="161"/>
      <c r="F13" s="161"/>
      <c r="G13" s="161"/>
      <c r="H13" s="225"/>
      <c r="I13" s="225">
        <v>3415</v>
      </c>
      <c r="J13" s="224">
        <f t="shared" si="0"/>
        <v>0</v>
      </c>
      <c r="K13" s="225"/>
      <c r="L13" s="223"/>
      <c r="M13" s="278"/>
    </row>
    <row r="14" spans="1:13" s="7" customFormat="1" ht="18" customHeight="1">
      <c r="A14" s="277">
        <v>10</v>
      </c>
      <c r="B14" s="286" t="s">
        <v>239</v>
      </c>
      <c r="C14" s="221" t="s">
        <v>114</v>
      </c>
      <c r="D14" s="161"/>
      <c r="E14" s="161"/>
      <c r="F14" s="161"/>
      <c r="G14" s="161"/>
      <c r="H14" s="223"/>
      <c r="I14" s="223">
        <v>1973</v>
      </c>
      <c r="J14" s="224">
        <f t="shared" si="0"/>
        <v>0</v>
      </c>
      <c r="K14" s="223"/>
      <c r="L14" s="223"/>
      <c r="M14" s="278"/>
    </row>
    <row r="15" spans="1:13" s="7" customFormat="1" ht="72" customHeight="1">
      <c r="A15" s="277">
        <v>11</v>
      </c>
      <c r="B15" s="286" t="s">
        <v>240</v>
      </c>
      <c r="C15" s="221">
        <v>1</v>
      </c>
      <c r="D15" s="161"/>
      <c r="E15" s="161">
        <v>1</v>
      </c>
      <c r="F15" s="161"/>
      <c r="G15" s="161"/>
      <c r="H15" s="223">
        <v>0</v>
      </c>
      <c r="I15" s="223">
        <v>4090</v>
      </c>
      <c r="J15" s="224">
        <f t="shared" si="0"/>
        <v>0</v>
      </c>
      <c r="K15" s="223">
        <v>0</v>
      </c>
      <c r="L15" s="223">
        <v>0</v>
      </c>
      <c r="M15" s="278" t="s">
        <v>44</v>
      </c>
    </row>
    <row r="16" spans="1:13" s="7" customFormat="1" ht="114" customHeight="1">
      <c r="A16" s="277">
        <v>12</v>
      </c>
      <c r="B16" s="286" t="s">
        <v>238</v>
      </c>
      <c r="C16" s="221">
        <v>1</v>
      </c>
      <c r="D16" s="161"/>
      <c r="E16" s="161"/>
      <c r="F16" s="161">
        <v>1</v>
      </c>
      <c r="G16" s="161"/>
      <c r="H16" s="223">
        <v>2</v>
      </c>
      <c r="I16" s="223">
        <v>258363</v>
      </c>
      <c r="J16" s="224">
        <f t="shared" si="0"/>
        <v>7.741046512077968E-06</v>
      </c>
      <c r="K16" s="223">
        <v>0</v>
      </c>
      <c r="L16" s="223"/>
      <c r="M16" s="278" t="s">
        <v>116</v>
      </c>
    </row>
    <row r="17" spans="1:13" s="7" customFormat="1" ht="30.75" customHeight="1">
      <c r="A17" s="277">
        <v>13</v>
      </c>
      <c r="B17" s="286" t="s">
        <v>117</v>
      </c>
      <c r="C17" s="221">
        <v>1</v>
      </c>
      <c r="D17" s="161">
        <v>1</v>
      </c>
      <c r="E17" s="161"/>
      <c r="F17" s="161"/>
      <c r="G17" s="161"/>
      <c r="H17" s="223">
        <v>0</v>
      </c>
      <c r="I17" s="223">
        <v>9302</v>
      </c>
      <c r="J17" s="224">
        <f t="shared" si="0"/>
        <v>0</v>
      </c>
      <c r="K17" s="223">
        <v>0</v>
      </c>
      <c r="L17" s="223"/>
      <c r="M17" s="278" t="s">
        <v>118</v>
      </c>
    </row>
    <row r="18" spans="1:13" s="7" customFormat="1" ht="92.25" customHeight="1">
      <c r="A18" s="277">
        <v>14</v>
      </c>
      <c r="B18" s="286" t="s">
        <v>119</v>
      </c>
      <c r="C18" s="221">
        <v>1</v>
      </c>
      <c r="D18" s="161"/>
      <c r="E18" s="161">
        <v>1</v>
      </c>
      <c r="F18" s="161">
        <v>1</v>
      </c>
      <c r="G18" s="161"/>
      <c r="H18" s="223">
        <v>0</v>
      </c>
      <c r="I18" s="223">
        <v>11684</v>
      </c>
      <c r="J18" s="224">
        <f t="shared" si="0"/>
        <v>0</v>
      </c>
      <c r="K18" s="223">
        <v>0</v>
      </c>
      <c r="L18" s="223"/>
      <c r="M18" s="278" t="s">
        <v>120</v>
      </c>
    </row>
    <row r="19" spans="1:13" s="7" customFormat="1" ht="31.5" customHeight="1">
      <c r="A19" s="277">
        <v>15</v>
      </c>
      <c r="B19" s="286" t="s">
        <v>121</v>
      </c>
      <c r="C19" s="221">
        <v>1</v>
      </c>
      <c r="D19" s="161">
        <v>1</v>
      </c>
      <c r="E19" s="161"/>
      <c r="F19" s="161"/>
      <c r="G19" s="161"/>
      <c r="H19" s="223">
        <v>0</v>
      </c>
      <c r="I19" s="223">
        <v>31737</v>
      </c>
      <c r="J19" s="224">
        <f t="shared" si="0"/>
        <v>0</v>
      </c>
      <c r="K19" s="223"/>
      <c r="L19" s="223"/>
      <c r="M19" s="278" t="s">
        <v>122</v>
      </c>
    </row>
    <row r="20" spans="1:13" s="7" customFormat="1" ht="18" customHeight="1">
      <c r="A20" s="277">
        <v>16</v>
      </c>
      <c r="B20" s="286" t="s">
        <v>123</v>
      </c>
      <c r="C20" s="221">
        <v>1</v>
      </c>
      <c r="D20" s="161"/>
      <c r="E20" s="161">
        <v>1</v>
      </c>
      <c r="F20" s="161"/>
      <c r="G20" s="161"/>
      <c r="H20" s="223">
        <v>0</v>
      </c>
      <c r="I20" s="223">
        <v>12925</v>
      </c>
      <c r="J20" s="224">
        <f t="shared" si="0"/>
        <v>0</v>
      </c>
      <c r="K20" s="223">
        <v>0</v>
      </c>
      <c r="L20" s="223"/>
      <c r="M20" s="278" t="s">
        <v>126</v>
      </c>
    </row>
    <row r="21" spans="1:13" s="7" customFormat="1" ht="18" customHeight="1">
      <c r="A21" s="277">
        <v>17</v>
      </c>
      <c r="B21" s="286" t="s">
        <v>127</v>
      </c>
      <c r="C21" s="221" t="s">
        <v>114</v>
      </c>
      <c r="D21" s="161"/>
      <c r="E21" s="161"/>
      <c r="F21" s="161"/>
      <c r="G21" s="161"/>
      <c r="H21" s="223">
        <v>0</v>
      </c>
      <c r="I21" s="223">
        <v>15466</v>
      </c>
      <c r="J21" s="224">
        <f t="shared" si="0"/>
        <v>0</v>
      </c>
      <c r="K21" s="223"/>
      <c r="L21" s="223"/>
      <c r="M21" s="278"/>
    </row>
    <row r="22" spans="1:13" s="7" customFormat="1" ht="35.25" customHeight="1">
      <c r="A22" s="277">
        <v>18</v>
      </c>
      <c r="B22" s="286" t="s">
        <v>128</v>
      </c>
      <c r="C22" s="221">
        <v>1</v>
      </c>
      <c r="D22" s="161"/>
      <c r="E22" s="161"/>
      <c r="F22" s="161">
        <v>1</v>
      </c>
      <c r="G22" s="161"/>
      <c r="H22" s="223">
        <v>0</v>
      </c>
      <c r="I22" s="223">
        <v>25058</v>
      </c>
      <c r="J22" s="224">
        <f t="shared" si="0"/>
        <v>0</v>
      </c>
      <c r="K22" s="223">
        <v>0</v>
      </c>
      <c r="L22" s="223"/>
      <c r="M22" s="278" t="s">
        <v>129</v>
      </c>
    </row>
    <row r="23" spans="1:13" s="7" customFormat="1" ht="18" customHeight="1">
      <c r="A23" s="277">
        <v>19</v>
      </c>
      <c r="B23" s="286" t="s">
        <v>130</v>
      </c>
      <c r="C23" s="221" t="s">
        <v>114</v>
      </c>
      <c r="D23" s="161"/>
      <c r="E23" s="161"/>
      <c r="F23" s="161"/>
      <c r="G23" s="161"/>
      <c r="H23" s="223"/>
      <c r="I23" s="223">
        <v>10002</v>
      </c>
      <c r="J23" s="224">
        <f t="shared" si="0"/>
        <v>0</v>
      </c>
      <c r="K23" s="223"/>
      <c r="L23" s="223"/>
      <c r="M23" s="278"/>
    </row>
    <row r="24" spans="1:13" s="7" customFormat="1" ht="18" customHeight="1">
      <c r="A24" s="277">
        <v>20</v>
      </c>
      <c r="B24" s="286" t="s">
        <v>131</v>
      </c>
      <c r="C24" s="221">
        <v>1</v>
      </c>
      <c r="D24" s="161"/>
      <c r="E24" s="161"/>
      <c r="F24" s="161">
        <v>1</v>
      </c>
      <c r="G24" s="161"/>
      <c r="H24" s="223">
        <v>0</v>
      </c>
      <c r="I24" s="223">
        <v>9042</v>
      </c>
      <c r="J24" s="224">
        <f t="shared" si="0"/>
        <v>0</v>
      </c>
      <c r="K24" s="223">
        <v>0</v>
      </c>
      <c r="L24" s="223"/>
      <c r="M24" s="278"/>
    </row>
    <row r="25" spans="1:13" s="7" customFormat="1" ht="18" customHeight="1">
      <c r="A25" s="277">
        <v>21</v>
      </c>
      <c r="B25" s="286" t="s">
        <v>132</v>
      </c>
      <c r="C25" s="221">
        <v>1</v>
      </c>
      <c r="D25" s="161"/>
      <c r="E25" s="161">
        <v>1</v>
      </c>
      <c r="F25" s="161"/>
      <c r="G25" s="161"/>
      <c r="H25" s="223">
        <v>0</v>
      </c>
      <c r="I25" s="223">
        <v>2897</v>
      </c>
      <c r="J25" s="224">
        <f t="shared" si="0"/>
        <v>0</v>
      </c>
      <c r="K25" s="223">
        <v>0</v>
      </c>
      <c r="L25" s="223"/>
      <c r="M25" s="278"/>
    </row>
    <row r="26" spans="1:13" s="7" customFormat="1" ht="18" customHeight="1">
      <c r="A26" s="277">
        <v>22</v>
      </c>
      <c r="B26" s="286" t="s">
        <v>245</v>
      </c>
      <c r="C26" s="221" t="s">
        <v>114</v>
      </c>
      <c r="D26" s="161"/>
      <c r="E26" s="161"/>
      <c r="F26" s="161"/>
      <c r="G26" s="161"/>
      <c r="H26" s="223"/>
      <c r="I26" s="223">
        <v>1187</v>
      </c>
      <c r="J26" s="224">
        <f t="shared" si="0"/>
        <v>0</v>
      </c>
      <c r="K26" s="223"/>
      <c r="L26" s="223"/>
      <c r="M26" s="278"/>
    </row>
    <row r="27" spans="1:13" s="7" customFormat="1" ht="18" customHeight="1">
      <c r="A27" s="277">
        <v>23</v>
      </c>
      <c r="B27" s="286" t="s">
        <v>133</v>
      </c>
      <c r="C27" s="221">
        <v>1</v>
      </c>
      <c r="D27" s="161"/>
      <c r="E27" s="161">
        <v>1</v>
      </c>
      <c r="F27" s="161"/>
      <c r="G27" s="161"/>
      <c r="H27" s="223">
        <v>0</v>
      </c>
      <c r="I27" s="223">
        <v>6110</v>
      </c>
      <c r="J27" s="224">
        <f t="shared" si="0"/>
        <v>0</v>
      </c>
      <c r="K27" s="223">
        <v>0</v>
      </c>
      <c r="L27" s="223"/>
      <c r="M27" s="278" t="s">
        <v>134</v>
      </c>
    </row>
    <row r="28" spans="1:13" s="7" customFormat="1" ht="18" customHeight="1">
      <c r="A28" s="277">
        <v>24</v>
      </c>
      <c r="B28" s="286" t="s">
        <v>247</v>
      </c>
      <c r="C28" s="221" t="s">
        <v>114</v>
      </c>
      <c r="D28" s="161"/>
      <c r="E28" s="161"/>
      <c r="F28" s="161"/>
      <c r="G28" s="161"/>
      <c r="H28" s="223"/>
      <c r="I28" s="223">
        <v>3340</v>
      </c>
      <c r="J28" s="224">
        <f t="shared" si="0"/>
        <v>0</v>
      </c>
      <c r="K28" s="223"/>
      <c r="L28" s="223"/>
      <c r="M28" s="278"/>
    </row>
    <row r="29" spans="1:13" s="7" customFormat="1" ht="18" customHeight="1">
      <c r="A29" s="277">
        <v>25</v>
      </c>
      <c r="B29" s="286" t="s">
        <v>135</v>
      </c>
      <c r="C29" s="221">
        <v>1</v>
      </c>
      <c r="D29" s="161"/>
      <c r="E29" s="161">
        <v>1</v>
      </c>
      <c r="F29" s="161">
        <v>1</v>
      </c>
      <c r="G29" s="161"/>
      <c r="H29" s="223">
        <v>0</v>
      </c>
      <c r="I29" s="223">
        <v>27495</v>
      </c>
      <c r="J29" s="224">
        <f t="shared" si="0"/>
        <v>0</v>
      </c>
      <c r="K29" s="223">
        <v>0</v>
      </c>
      <c r="L29" s="223"/>
      <c r="M29" s="278"/>
    </row>
    <row r="30" spans="1:13" s="7" customFormat="1" ht="18" customHeight="1">
      <c r="A30" s="277">
        <v>26</v>
      </c>
      <c r="B30" s="286" t="s">
        <v>136</v>
      </c>
      <c r="C30" s="221" t="s">
        <v>114</v>
      </c>
      <c r="D30" s="161"/>
      <c r="E30" s="161"/>
      <c r="F30" s="161"/>
      <c r="G30" s="161"/>
      <c r="H30" s="223"/>
      <c r="I30" s="223">
        <v>25397</v>
      </c>
      <c r="J30" s="224">
        <f t="shared" si="0"/>
        <v>0</v>
      </c>
      <c r="K30" s="223"/>
      <c r="L30" s="223"/>
      <c r="M30" s="278"/>
    </row>
    <row r="31" spans="1:13" s="7" customFormat="1" ht="67.5">
      <c r="A31" s="277">
        <v>27</v>
      </c>
      <c r="B31" s="286" t="s">
        <v>137</v>
      </c>
      <c r="C31" s="221">
        <v>1</v>
      </c>
      <c r="D31" s="161"/>
      <c r="E31" s="161">
        <v>1</v>
      </c>
      <c r="F31" s="161"/>
      <c r="G31" s="161"/>
      <c r="H31" s="223">
        <v>0</v>
      </c>
      <c r="I31" s="223">
        <v>8887</v>
      </c>
      <c r="J31" s="224">
        <f t="shared" si="0"/>
        <v>0</v>
      </c>
      <c r="K31" s="223">
        <v>0</v>
      </c>
      <c r="L31" s="223"/>
      <c r="M31" s="278" t="s">
        <v>138</v>
      </c>
    </row>
    <row r="32" spans="1:13" s="7" customFormat="1" ht="18" customHeight="1">
      <c r="A32" s="277">
        <v>28</v>
      </c>
      <c r="B32" s="286" t="s">
        <v>262</v>
      </c>
      <c r="C32" s="221">
        <v>1</v>
      </c>
      <c r="D32" s="161"/>
      <c r="E32" s="161">
        <v>1</v>
      </c>
      <c r="F32" s="161"/>
      <c r="G32" s="161"/>
      <c r="H32" s="223">
        <v>33</v>
      </c>
      <c r="I32" s="223">
        <v>60519</v>
      </c>
      <c r="J32" s="224">
        <f t="shared" si="0"/>
        <v>0.0005452832994596738</v>
      </c>
      <c r="K32" s="223">
        <v>11532015</v>
      </c>
      <c r="L32" s="223">
        <f>K32/H32</f>
        <v>349455</v>
      </c>
      <c r="M32" s="278" t="s">
        <v>139</v>
      </c>
    </row>
    <row r="33" spans="1:13" s="7" customFormat="1" ht="88.5" customHeight="1">
      <c r="A33" s="277">
        <v>29</v>
      </c>
      <c r="B33" s="286" t="s">
        <v>140</v>
      </c>
      <c r="C33" s="221">
        <v>1</v>
      </c>
      <c r="D33" s="161"/>
      <c r="E33" s="161">
        <v>1</v>
      </c>
      <c r="F33" s="161"/>
      <c r="G33" s="161"/>
      <c r="H33" s="223">
        <v>4</v>
      </c>
      <c r="I33" s="223">
        <v>42007</v>
      </c>
      <c r="J33" s="224">
        <f t="shared" si="0"/>
        <v>9.522222486728402E-05</v>
      </c>
      <c r="K33" s="223">
        <v>423207</v>
      </c>
      <c r="L33" s="223">
        <f>K33/H33</f>
        <v>105801.75</v>
      </c>
      <c r="M33" s="278" t="s">
        <v>195</v>
      </c>
    </row>
    <row r="34" spans="1:13" s="7" customFormat="1" ht="18" customHeight="1">
      <c r="A34" s="277">
        <v>30</v>
      </c>
      <c r="B34" s="286" t="s">
        <v>141</v>
      </c>
      <c r="C34" s="221" t="s">
        <v>114</v>
      </c>
      <c r="D34" s="161"/>
      <c r="E34" s="161"/>
      <c r="F34" s="161"/>
      <c r="G34" s="161"/>
      <c r="H34" s="223"/>
      <c r="I34" s="225">
        <v>22224</v>
      </c>
      <c r="J34" s="224">
        <f t="shared" si="0"/>
        <v>0</v>
      </c>
      <c r="K34" s="223"/>
      <c r="L34" s="223"/>
      <c r="M34" s="278"/>
    </row>
    <row r="35" spans="1:13" s="7" customFormat="1" ht="18" customHeight="1">
      <c r="A35" s="277">
        <v>31</v>
      </c>
      <c r="B35" s="286" t="s">
        <v>263</v>
      </c>
      <c r="C35" s="221">
        <v>1</v>
      </c>
      <c r="D35" s="161"/>
      <c r="E35" s="161"/>
      <c r="F35" s="161">
        <v>1</v>
      </c>
      <c r="G35" s="161"/>
      <c r="H35" s="223">
        <v>1</v>
      </c>
      <c r="I35" s="223">
        <v>10772</v>
      </c>
      <c r="J35" s="224">
        <f t="shared" si="0"/>
        <v>9.28332714444857E-05</v>
      </c>
      <c r="K35" s="223">
        <v>7749</v>
      </c>
      <c r="L35" s="223"/>
      <c r="M35" s="278"/>
    </row>
    <row r="36" spans="1:13" s="7" customFormat="1" ht="18" customHeight="1">
      <c r="A36" s="277">
        <v>32</v>
      </c>
      <c r="B36" s="286" t="s">
        <v>142</v>
      </c>
      <c r="C36" s="221">
        <v>1</v>
      </c>
      <c r="D36" s="161"/>
      <c r="E36" s="161"/>
      <c r="F36" s="161"/>
      <c r="G36" s="161" t="s">
        <v>115</v>
      </c>
      <c r="H36" s="223">
        <v>1</v>
      </c>
      <c r="I36" s="223">
        <v>22969</v>
      </c>
      <c r="J36" s="224">
        <f t="shared" si="0"/>
        <v>4.35369410945187E-05</v>
      </c>
      <c r="K36" s="225" t="s">
        <v>345</v>
      </c>
      <c r="L36" s="223"/>
      <c r="M36" s="278" t="s">
        <v>139</v>
      </c>
    </row>
    <row r="37" spans="1:13" s="7" customFormat="1" ht="70.5" customHeight="1">
      <c r="A37" s="277">
        <v>33</v>
      </c>
      <c r="B37" s="286" t="s">
        <v>143</v>
      </c>
      <c r="C37" s="221">
        <v>1</v>
      </c>
      <c r="D37" s="161">
        <v>1</v>
      </c>
      <c r="E37" s="161">
        <v>1</v>
      </c>
      <c r="F37" s="161"/>
      <c r="G37" s="161"/>
      <c r="H37" s="223">
        <v>0</v>
      </c>
      <c r="I37" s="223">
        <v>19361</v>
      </c>
      <c r="J37" s="224">
        <f t="shared" si="0"/>
        <v>0</v>
      </c>
      <c r="K37" s="223">
        <v>0</v>
      </c>
      <c r="L37" s="223"/>
      <c r="M37" s="278" t="s">
        <v>144</v>
      </c>
    </row>
    <row r="38" spans="1:13" s="7" customFormat="1" ht="18" customHeight="1">
      <c r="A38" s="277">
        <v>34</v>
      </c>
      <c r="B38" s="286" t="s">
        <v>145</v>
      </c>
      <c r="C38" s="221">
        <v>1</v>
      </c>
      <c r="D38" s="161"/>
      <c r="E38" s="161"/>
      <c r="F38" s="161">
        <v>1</v>
      </c>
      <c r="G38" s="161"/>
      <c r="H38" s="223">
        <v>1</v>
      </c>
      <c r="I38" s="223">
        <v>10773</v>
      </c>
      <c r="J38" s="224">
        <f t="shared" si="0"/>
        <v>9.2824654228163E-05</v>
      </c>
      <c r="K38" s="223">
        <v>110040</v>
      </c>
      <c r="L38" s="223">
        <f>K38/H38</f>
        <v>110040</v>
      </c>
      <c r="M38" s="278" t="s">
        <v>146</v>
      </c>
    </row>
    <row r="39" spans="1:13" ht="51" customHeight="1">
      <c r="A39" s="277">
        <v>35</v>
      </c>
      <c r="B39" s="286" t="s">
        <v>147</v>
      </c>
      <c r="C39" s="221">
        <v>1</v>
      </c>
      <c r="D39" s="161">
        <v>1</v>
      </c>
      <c r="E39" s="161">
        <v>1</v>
      </c>
      <c r="F39" s="161"/>
      <c r="G39" s="161"/>
      <c r="H39" s="223">
        <v>0</v>
      </c>
      <c r="I39" s="223">
        <v>18267</v>
      </c>
      <c r="J39" s="224">
        <f t="shared" si="0"/>
        <v>0</v>
      </c>
      <c r="K39" s="223">
        <v>0</v>
      </c>
      <c r="L39" s="223">
        <v>0</v>
      </c>
      <c r="M39" s="414" t="s">
        <v>148</v>
      </c>
    </row>
    <row r="40" spans="1:13" s="7" customFormat="1" ht="26.25" customHeight="1">
      <c r="A40" s="277">
        <v>36</v>
      </c>
      <c r="B40" s="286" t="s">
        <v>149</v>
      </c>
      <c r="C40" s="221">
        <v>1</v>
      </c>
      <c r="D40" s="161"/>
      <c r="E40" s="161">
        <v>1</v>
      </c>
      <c r="F40" s="161"/>
      <c r="G40" s="161"/>
      <c r="H40" s="223">
        <v>0</v>
      </c>
      <c r="I40" s="223">
        <v>17324</v>
      </c>
      <c r="J40" s="224">
        <f t="shared" si="0"/>
        <v>0</v>
      </c>
      <c r="K40" s="223">
        <v>0</v>
      </c>
      <c r="L40" s="223"/>
      <c r="M40" s="278" t="s">
        <v>150</v>
      </c>
    </row>
    <row r="41" spans="1:13" s="7" customFormat="1" ht="18" customHeight="1">
      <c r="A41" s="277">
        <v>37</v>
      </c>
      <c r="B41" s="286" t="s">
        <v>151</v>
      </c>
      <c r="C41" s="221">
        <v>1</v>
      </c>
      <c r="D41" s="161">
        <v>1</v>
      </c>
      <c r="E41" s="161"/>
      <c r="F41" s="161">
        <v>1</v>
      </c>
      <c r="G41" s="161"/>
      <c r="H41" s="223"/>
      <c r="I41" s="223">
        <v>8621</v>
      </c>
      <c r="J41" s="224">
        <f t="shared" si="0"/>
        <v>0</v>
      </c>
      <c r="K41" s="223"/>
      <c r="L41" s="223"/>
      <c r="M41" s="278" t="s">
        <v>194</v>
      </c>
    </row>
    <row r="42" spans="1:13" s="7" customFormat="1" ht="18" customHeight="1">
      <c r="A42" s="277">
        <v>38</v>
      </c>
      <c r="B42" s="286" t="s">
        <v>242</v>
      </c>
      <c r="C42" s="221">
        <v>1</v>
      </c>
      <c r="D42" s="161"/>
      <c r="E42" s="161">
        <v>1</v>
      </c>
      <c r="F42" s="161"/>
      <c r="G42" s="161"/>
      <c r="H42" s="223">
        <v>0</v>
      </c>
      <c r="I42" s="223">
        <v>2436</v>
      </c>
      <c r="J42" s="224">
        <f t="shared" si="0"/>
        <v>0</v>
      </c>
      <c r="K42" s="223">
        <v>0</v>
      </c>
      <c r="L42" s="223"/>
      <c r="M42" s="278" t="s">
        <v>139</v>
      </c>
    </row>
    <row r="43" spans="1:13" s="7" customFormat="1" ht="18" customHeight="1">
      <c r="A43" s="277">
        <v>39</v>
      </c>
      <c r="B43" s="286" t="s">
        <v>152</v>
      </c>
      <c r="C43" s="221">
        <v>1</v>
      </c>
      <c r="D43" s="161"/>
      <c r="E43" s="161">
        <v>1</v>
      </c>
      <c r="F43" s="161"/>
      <c r="G43" s="161"/>
      <c r="H43" s="223">
        <v>0</v>
      </c>
      <c r="I43" s="223">
        <v>2016</v>
      </c>
      <c r="J43" s="224">
        <f t="shared" si="0"/>
        <v>0</v>
      </c>
      <c r="K43" s="223">
        <v>0</v>
      </c>
      <c r="L43" s="223"/>
      <c r="M43" s="278"/>
    </row>
    <row r="44" spans="1:13" s="7" customFormat="1" ht="18" customHeight="1">
      <c r="A44" s="277">
        <v>40</v>
      </c>
      <c r="B44" s="286" t="s">
        <v>243</v>
      </c>
      <c r="C44" s="221">
        <v>1</v>
      </c>
      <c r="D44" s="161"/>
      <c r="E44" s="161">
        <v>1</v>
      </c>
      <c r="F44" s="161"/>
      <c r="G44" s="161"/>
      <c r="H44" s="223">
        <v>0</v>
      </c>
      <c r="I44" s="223">
        <v>1049</v>
      </c>
      <c r="J44" s="224">
        <f t="shared" si="0"/>
        <v>0</v>
      </c>
      <c r="K44" s="223">
        <v>0</v>
      </c>
      <c r="L44" s="223"/>
      <c r="M44" s="278"/>
    </row>
    <row r="45" spans="1:13" s="7" customFormat="1" ht="162.75" customHeight="1">
      <c r="A45" s="277">
        <v>41</v>
      </c>
      <c r="B45" s="286" t="s">
        <v>264</v>
      </c>
      <c r="C45" s="221">
        <v>1</v>
      </c>
      <c r="D45" s="161"/>
      <c r="E45" s="161">
        <v>1</v>
      </c>
      <c r="F45" s="161"/>
      <c r="G45" s="161"/>
      <c r="H45" s="469">
        <v>7513</v>
      </c>
      <c r="I45" s="226">
        <v>87458</v>
      </c>
      <c r="J45" s="224">
        <f t="shared" si="0"/>
        <v>0.08590409110658831</v>
      </c>
      <c r="K45" s="469">
        <v>171292468</v>
      </c>
      <c r="L45" s="223">
        <f>K45/H45</f>
        <v>22799.47664048982</v>
      </c>
      <c r="M45" s="278" t="s">
        <v>153</v>
      </c>
    </row>
    <row r="46" spans="1:13" s="7" customFormat="1" ht="31.5" customHeight="1">
      <c r="A46" s="277">
        <v>42</v>
      </c>
      <c r="B46" s="286" t="s">
        <v>154</v>
      </c>
      <c r="C46" s="221">
        <v>1</v>
      </c>
      <c r="D46" s="161"/>
      <c r="E46" s="161"/>
      <c r="F46" s="161">
        <v>1</v>
      </c>
      <c r="G46" s="161"/>
      <c r="H46" s="223">
        <v>2835</v>
      </c>
      <c r="I46" s="223">
        <v>46231</v>
      </c>
      <c r="J46" s="224">
        <f t="shared" si="0"/>
        <v>0.061322489238822435</v>
      </c>
      <c r="K46" s="226">
        <v>69370541</v>
      </c>
      <c r="L46" s="223">
        <f>K46/H46</f>
        <v>24469.326631393298</v>
      </c>
      <c r="M46" s="278" t="s">
        <v>155</v>
      </c>
    </row>
    <row r="47" spans="1:13" s="7" customFormat="1" ht="55.5" customHeight="1">
      <c r="A47" s="277">
        <v>43</v>
      </c>
      <c r="B47" s="286" t="s">
        <v>156</v>
      </c>
      <c r="C47" s="221">
        <v>1</v>
      </c>
      <c r="D47" s="161"/>
      <c r="E47" s="161">
        <v>1</v>
      </c>
      <c r="F47" s="161">
        <v>1</v>
      </c>
      <c r="G47" s="161"/>
      <c r="H47" s="223">
        <v>21</v>
      </c>
      <c r="I47" s="223">
        <v>11799</v>
      </c>
      <c r="J47" s="224">
        <f t="shared" si="0"/>
        <v>0.001779811848461734</v>
      </c>
      <c r="K47" s="223">
        <v>1365238</v>
      </c>
      <c r="L47" s="223">
        <f>K47/H47</f>
        <v>65011.333333333336</v>
      </c>
      <c r="M47" s="278" t="s">
        <v>157</v>
      </c>
    </row>
    <row r="48" spans="1:13" ht="18" thickBot="1">
      <c r="A48" s="60"/>
      <c r="B48" s="287" t="s">
        <v>283</v>
      </c>
      <c r="C48" s="285">
        <f aca="true" t="shared" si="1" ref="C48:K48">SUM(C5:C47)</f>
        <v>35</v>
      </c>
      <c r="D48" s="279">
        <f t="shared" si="1"/>
        <v>8</v>
      </c>
      <c r="E48" s="279">
        <f t="shared" si="1"/>
        <v>22</v>
      </c>
      <c r="F48" s="279">
        <f t="shared" si="1"/>
        <v>13</v>
      </c>
      <c r="G48" s="279">
        <f t="shared" si="1"/>
        <v>0</v>
      </c>
      <c r="H48" s="280">
        <f t="shared" si="1"/>
        <v>10641</v>
      </c>
      <c r="I48" s="280">
        <f t="shared" si="1"/>
        <v>1602842</v>
      </c>
      <c r="J48" s="281">
        <f t="shared" si="0"/>
        <v>0.0066388327732864495</v>
      </c>
      <c r="K48" s="280">
        <f t="shared" si="1"/>
        <v>285935208</v>
      </c>
      <c r="L48" s="282">
        <f>K48/H48</f>
        <v>26871.084296588666</v>
      </c>
      <c r="M48" s="283"/>
    </row>
  </sheetData>
  <sheetProtection/>
  <mergeCells count="11">
    <mergeCell ref="B1:M1"/>
    <mergeCell ref="D3:G3"/>
    <mergeCell ref="H3:H4"/>
    <mergeCell ref="I3:I4"/>
    <mergeCell ref="J3:J4"/>
    <mergeCell ref="A2:A4"/>
    <mergeCell ref="B2:B4"/>
    <mergeCell ref="C2:M2"/>
    <mergeCell ref="K3:K4"/>
    <mergeCell ref="L3:L4"/>
    <mergeCell ref="M3:M4"/>
  </mergeCells>
  <printOptions/>
  <pageMargins left="0.5905511811023623" right="0.5905511811023623" top="0.7874015748031497" bottom="0.7874015748031497" header="0.5118110236220472" footer="0.5118110236220472"/>
  <pageSetup fitToHeight="4" fitToWidth="1" horizontalDpi="600" verticalDpi="600" orientation="portrait" paperSize="9" scale="82"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S50"/>
  <sheetViews>
    <sheetView zoomScalePageLayoutView="0" workbookViewId="0" topLeftCell="A1">
      <pane xSplit="1" ySplit="4" topLeftCell="B28" activePane="bottomRight" state="frozen"/>
      <selection pane="topLeft" activeCell="A1" sqref="A1"/>
      <selection pane="topRight" activeCell="C1" sqref="C1"/>
      <selection pane="bottomLeft" activeCell="A5" sqref="A5"/>
      <selection pane="bottomRight" activeCell="B47" sqref="B47"/>
    </sheetView>
  </sheetViews>
  <sheetFormatPr defaultColWidth="9.00390625" defaultRowHeight="13.5"/>
  <cols>
    <col min="1" max="1" width="12.625" style="1" customWidth="1"/>
    <col min="2" max="2" width="11.50390625" style="1" customWidth="1"/>
    <col min="3" max="3" width="9.125" style="1" customWidth="1"/>
    <col min="4" max="18" width="9.125" style="0" customWidth="1"/>
  </cols>
  <sheetData>
    <row r="1" spans="1:19" ht="21" customHeight="1">
      <c r="A1" s="423"/>
      <c r="B1" s="423"/>
      <c r="C1" s="423"/>
      <c r="D1" s="568" t="s">
        <v>358</v>
      </c>
      <c r="E1" s="568"/>
      <c r="F1" s="568"/>
      <c r="G1" s="568"/>
      <c r="H1" s="568"/>
      <c r="I1" s="568"/>
      <c r="J1" s="568"/>
      <c r="K1" s="569"/>
      <c r="L1" s="569"/>
      <c r="M1" s="569"/>
      <c r="N1" s="569"/>
      <c r="O1" s="569"/>
      <c r="P1" s="569"/>
      <c r="Q1" s="424"/>
      <c r="R1" s="422"/>
      <c r="S1" s="422"/>
    </row>
    <row r="2" spans="1:19" ht="17.25" customHeight="1">
      <c r="A2" s="423"/>
      <c r="B2" s="423"/>
      <c r="C2" s="423"/>
      <c r="D2" s="425"/>
      <c r="E2" s="425"/>
      <c r="F2" s="570" t="s">
        <v>225</v>
      </c>
      <c r="G2" s="571"/>
      <c r="H2" s="571"/>
      <c r="I2" s="571"/>
      <c r="J2" s="571"/>
      <c r="K2" s="571"/>
      <c r="L2" s="426"/>
      <c r="M2" s="427"/>
      <c r="N2" s="427"/>
      <c r="O2" s="427"/>
      <c r="P2" s="428"/>
      <c r="Q2" s="428"/>
      <c r="R2" s="422"/>
      <c r="S2" s="422"/>
    </row>
    <row r="3" spans="1:19" ht="16.5" customHeight="1">
      <c r="A3" s="561"/>
      <c r="B3" s="461" t="s">
        <v>401</v>
      </c>
      <c r="C3" s="563" t="s">
        <v>402</v>
      </c>
      <c r="D3" s="564"/>
      <c r="E3" s="565"/>
      <c r="F3" s="563" t="s">
        <v>441</v>
      </c>
      <c r="G3" s="564"/>
      <c r="H3" s="565"/>
      <c r="I3" s="566" t="s">
        <v>414</v>
      </c>
      <c r="J3" s="563" t="s">
        <v>405</v>
      </c>
      <c r="K3" s="564"/>
      <c r="L3" s="565"/>
      <c r="M3" s="563" t="s">
        <v>406</v>
      </c>
      <c r="N3" s="564"/>
      <c r="O3" s="565"/>
      <c r="P3" s="563" t="s">
        <v>407</v>
      </c>
      <c r="Q3" s="564"/>
      <c r="R3" s="574"/>
      <c r="S3" s="422"/>
    </row>
    <row r="4" spans="1:19" ht="29.25" customHeight="1">
      <c r="A4" s="562"/>
      <c r="B4" s="462" t="s">
        <v>412</v>
      </c>
      <c r="C4" s="461" t="s">
        <v>403</v>
      </c>
      <c r="D4" s="461" t="s">
        <v>404</v>
      </c>
      <c r="E4" s="461" t="s">
        <v>346</v>
      </c>
      <c r="F4" s="461" t="s">
        <v>403</v>
      </c>
      <c r="G4" s="461" t="s">
        <v>404</v>
      </c>
      <c r="H4" s="461" t="s">
        <v>346</v>
      </c>
      <c r="I4" s="567"/>
      <c r="J4" s="461" t="s">
        <v>403</v>
      </c>
      <c r="K4" s="461" t="s">
        <v>404</v>
      </c>
      <c r="L4" s="461" t="s">
        <v>346</v>
      </c>
      <c r="M4" s="461" t="s">
        <v>403</v>
      </c>
      <c r="N4" s="461" t="s">
        <v>404</v>
      </c>
      <c r="O4" s="461" t="s">
        <v>346</v>
      </c>
      <c r="P4" s="461" t="s">
        <v>403</v>
      </c>
      <c r="Q4" s="461" t="s">
        <v>404</v>
      </c>
      <c r="R4" s="433" t="s">
        <v>346</v>
      </c>
      <c r="S4" s="422"/>
    </row>
    <row r="5" spans="1:19" s="7" customFormat="1" ht="13.5" customHeight="1">
      <c r="A5" s="429" t="s">
        <v>250</v>
      </c>
      <c r="B5" s="416">
        <f>'保険証発行状況'!M7</f>
        <v>64002</v>
      </c>
      <c r="C5" s="430" t="s">
        <v>380</v>
      </c>
      <c r="D5" s="418"/>
      <c r="E5" s="431" t="s">
        <v>380</v>
      </c>
      <c r="F5" s="432" t="s">
        <v>380</v>
      </c>
      <c r="G5" s="418"/>
      <c r="H5" s="431" t="s">
        <v>380</v>
      </c>
      <c r="I5" s="420"/>
      <c r="J5" s="416" t="s">
        <v>380</v>
      </c>
      <c r="K5" s="418"/>
      <c r="L5" s="431" t="s">
        <v>380</v>
      </c>
      <c r="M5" s="432" t="s">
        <v>380</v>
      </c>
      <c r="N5" s="418"/>
      <c r="O5" s="431" t="s">
        <v>380</v>
      </c>
      <c r="P5" s="432" t="s">
        <v>380</v>
      </c>
      <c r="Q5" s="418"/>
      <c r="R5" s="431" t="s">
        <v>380</v>
      </c>
      <c r="S5" s="422"/>
    </row>
    <row r="6" spans="1:19" s="7" customFormat="1" ht="13.5" customHeight="1">
      <c r="A6" s="415" t="s">
        <v>251</v>
      </c>
      <c r="B6" s="416">
        <f>'保険証発行状況'!M8</f>
        <v>15731</v>
      </c>
      <c r="C6" s="432">
        <v>8324</v>
      </c>
      <c r="D6" s="418">
        <f aca="true" t="shared" si="0" ref="D6:D43">C6/B6</f>
        <v>0.5291462716928358</v>
      </c>
      <c r="E6" s="418" t="s">
        <v>408</v>
      </c>
      <c r="F6" s="432">
        <v>3560</v>
      </c>
      <c r="G6" s="418">
        <f aca="true" t="shared" si="1" ref="G6:G48">F6/B6</f>
        <v>0.22630474858559532</v>
      </c>
      <c r="H6" s="419" t="s">
        <v>408</v>
      </c>
      <c r="I6" s="420">
        <f aca="true" t="shared" si="2" ref="I6:I48">(C6+F6)/B6</f>
        <v>0.7554510202784311</v>
      </c>
      <c r="J6" s="432">
        <v>1836</v>
      </c>
      <c r="K6" s="418">
        <f aca="true" t="shared" si="3" ref="K6:K48">J6/B6</f>
        <v>0.1167122242705486</v>
      </c>
      <c r="L6" s="418" t="s">
        <v>408</v>
      </c>
      <c r="M6" s="432">
        <v>870</v>
      </c>
      <c r="N6" s="418">
        <f aca="true" t="shared" si="4" ref="N6:N48">M6/B6</f>
        <v>0.05530481215434492</v>
      </c>
      <c r="O6" s="418" t="s">
        <v>408</v>
      </c>
      <c r="P6" s="432">
        <v>1167</v>
      </c>
      <c r="Q6" s="418">
        <f aca="true" t="shared" si="5" ref="Q6:Q48">P6/B6</f>
        <v>0.07418473078634544</v>
      </c>
      <c r="R6" s="421" t="s">
        <v>408</v>
      </c>
      <c r="S6" s="422"/>
    </row>
    <row r="7" spans="1:19" s="7" customFormat="1" ht="13.5" customHeight="1">
      <c r="A7" s="415" t="s">
        <v>237</v>
      </c>
      <c r="B7" s="416">
        <f>'保険証発行状況'!M9</f>
        <v>3415</v>
      </c>
      <c r="C7" s="432" t="s">
        <v>380</v>
      </c>
      <c r="D7" s="418"/>
      <c r="E7" s="418" t="s">
        <v>380</v>
      </c>
      <c r="F7" s="432" t="s">
        <v>380</v>
      </c>
      <c r="G7" s="418"/>
      <c r="H7" s="418" t="s">
        <v>380</v>
      </c>
      <c r="I7" s="420"/>
      <c r="J7" s="432" t="s">
        <v>380</v>
      </c>
      <c r="K7" s="418"/>
      <c r="L7" s="418" t="s">
        <v>380</v>
      </c>
      <c r="M7" s="432" t="s">
        <v>380</v>
      </c>
      <c r="N7" s="418"/>
      <c r="O7" s="418" t="s">
        <v>380</v>
      </c>
      <c r="P7" s="432" t="s">
        <v>380</v>
      </c>
      <c r="Q7" s="418"/>
      <c r="R7" s="421" t="s">
        <v>380</v>
      </c>
      <c r="S7" s="422"/>
    </row>
    <row r="8" spans="1:19" s="7" customFormat="1" ht="13.5" customHeight="1">
      <c r="A8" s="415" t="s">
        <v>239</v>
      </c>
      <c r="B8" s="416">
        <f>'保険証発行状況'!M10</f>
        <v>1973</v>
      </c>
      <c r="C8" s="432" t="s">
        <v>443</v>
      </c>
      <c r="D8" s="418"/>
      <c r="E8" s="418"/>
      <c r="F8" s="432" t="s">
        <v>443</v>
      </c>
      <c r="G8" s="418"/>
      <c r="H8" s="418"/>
      <c r="I8" s="420"/>
      <c r="J8" s="432" t="s">
        <v>443</v>
      </c>
      <c r="K8" s="418"/>
      <c r="L8" s="418"/>
      <c r="M8" s="432" t="s">
        <v>443</v>
      </c>
      <c r="N8" s="418"/>
      <c r="O8" s="418"/>
      <c r="P8" s="432" t="s">
        <v>443</v>
      </c>
      <c r="Q8" s="418"/>
      <c r="R8" s="421"/>
      <c r="S8" s="422"/>
    </row>
    <row r="9" spans="1:19" s="7" customFormat="1" ht="13.5" customHeight="1">
      <c r="A9" s="415" t="s">
        <v>252</v>
      </c>
      <c r="B9" s="416">
        <f>'保険証発行状況'!M11</f>
        <v>19826</v>
      </c>
      <c r="C9" s="432">
        <v>9507</v>
      </c>
      <c r="D9" s="418">
        <f t="shared" si="0"/>
        <v>0.4795218400080702</v>
      </c>
      <c r="E9" s="418">
        <v>0.809</v>
      </c>
      <c r="F9" s="432">
        <v>5075</v>
      </c>
      <c r="G9" s="418">
        <f t="shared" si="1"/>
        <v>0.25597699989912237</v>
      </c>
      <c r="H9" s="418">
        <v>0.882</v>
      </c>
      <c r="I9" s="420">
        <f t="shared" si="2"/>
        <v>0.7354988399071926</v>
      </c>
      <c r="J9" s="432">
        <v>2536</v>
      </c>
      <c r="K9" s="418">
        <f t="shared" si="3"/>
        <v>0.12791284172299</v>
      </c>
      <c r="L9" s="418">
        <v>0.87</v>
      </c>
      <c r="M9" s="432">
        <v>1574</v>
      </c>
      <c r="N9" s="418">
        <f t="shared" si="4"/>
        <v>0.07939069908201352</v>
      </c>
      <c r="O9" s="418">
        <v>0.882</v>
      </c>
      <c r="P9" s="432">
        <v>3517</v>
      </c>
      <c r="Q9" s="418">
        <f t="shared" si="5"/>
        <v>0.17739332190053464</v>
      </c>
      <c r="R9" s="421">
        <v>0.932</v>
      </c>
      <c r="S9" s="422"/>
    </row>
    <row r="10" spans="1:18" s="422" customFormat="1" ht="13.5" customHeight="1">
      <c r="A10" s="415" t="s">
        <v>253</v>
      </c>
      <c r="B10" s="416">
        <f>'保険証発行状況'!M12</f>
        <v>55473</v>
      </c>
      <c r="C10" s="417" t="s">
        <v>380</v>
      </c>
      <c r="D10" s="418"/>
      <c r="E10" s="419" t="s">
        <v>380</v>
      </c>
      <c r="F10" s="417" t="s">
        <v>380</v>
      </c>
      <c r="G10" s="418"/>
      <c r="H10" s="419" t="s">
        <v>380</v>
      </c>
      <c r="I10" s="420"/>
      <c r="J10" s="417" t="s">
        <v>380</v>
      </c>
      <c r="K10" s="418"/>
      <c r="L10" s="419" t="s">
        <v>380</v>
      </c>
      <c r="M10" s="417" t="s">
        <v>380</v>
      </c>
      <c r="N10" s="418"/>
      <c r="O10" s="419" t="s">
        <v>380</v>
      </c>
      <c r="P10" s="417" t="s">
        <v>380</v>
      </c>
      <c r="Q10" s="418"/>
      <c r="R10" s="421" t="s">
        <v>380</v>
      </c>
    </row>
    <row r="11" spans="1:18" s="7" customFormat="1" ht="13.5" customHeight="1">
      <c r="A11" s="130" t="s">
        <v>240</v>
      </c>
      <c r="B11" s="107">
        <f>'保険証発行状況'!M13</f>
        <v>4090</v>
      </c>
      <c r="C11" s="80">
        <v>2190</v>
      </c>
      <c r="D11" s="85">
        <f t="shared" si="0"/>
        <v>0.5354523227383863</v>
      </c>
      <c r="E11" s="85">
        <v>0.9153</v>
      </c>
      <c r="F11" s="80">
        <v>1001</v>
      </c>
      <c r="G11" s="85">
        <f t="shared" si="1"/>
        <v>0.24474327628361858</v>
      </c>
      <c r="H11" s="85">
        <v>0.9446</v>
      </c>
      <c r="I11" s="113">
        <f t="shared" si="2"/>
        <v>0.7801955990220049</v>
      </c>
      <c r="J11" s="80">
        <v>474</v>
      </c>
      <c r="K11" s="85">
        <f t="shared" si="3"/>
        <v>0.1158924205378973</v>
      </c>
      <c r="L11" s="85">
        <v>0.94</v>
      </c>
      <c r="M11" s="80">
        <v>198</v>
      </c>
      <c r="N11" s="85">
        <f t="shared" si="4"/>
        <v>0.04841075794621027</v>
      </c>
      <c r="O11" s="85">
        <v>0.9647</v>
      </c>
      <c r="P11" s="80">
        <v>227</v>
      </c>
      <c r="Q11" s="85">
        <f t="shared" si="5"/>
        <v>0.05550122249388753</v>
      </c>
      <c r="R11" s="161">
        <v>96.31</v>
      </c>
    </row>
    <row r="12" spans="1:19" s="7" customFormat="1" ht="13.5" customHeight="1">
      <c r="A12" s="415" t="s">
        <v>254</v>
      </c>
      <c r="B12" s="416">
        <f>'保険証発行状況'!M14</f>
        <v>39216</v>
      </c>
      <c r="C12" s="432" t="s">
        <v>395</v>
      </c>
      <c r="D12" s="418"/>
      <c r="E12" s="418" t="s">
        <v>395</v>
      </c>
      <c r="F12" s="432" t="s">
        <v>395</v>
      </c>
      <c r="G12" s="418"/>
      <c r="H12" s="418" t="s">
        <v>395</v>
      </c>
      <c r="I12" s="420"/>
      <c r="J12" s="432" t="s">
        <v>395</v>
      </c>
      <c r="K12" s="418"/>
      <c r="L12" s="418" t="s">
        <v>395</v>
      </c>
      <c r="M12" s="432" t="s">
        <v>395</v>
      </c>
      <c r="N12" s="418"/>
      <c r="O12" s="418" t="s">
        <v>395</v>
      </c>
      <c r="P12" s="432" t="s">
        <v>395</v>
      </c>
      <c r="Q12" s="418"/>
      <c r="R12" s="421" t="s">
        <v>395</v>
      </c>
      <c r="S12" s="422"/>
    </row>
    <row r="13" spans="1:19" s="7" customFormat="1" ht="13.5" customHeight="1">
      <c r="A13" s="415" t="s">
        <v>255</v>
      </c>
      <c r="B13" s="416">
        <f>'保険証発行状況'!M15</f>
        <v>50661</v>
      </c>
      <c r="C13" s="432">
        <v>28623</v>
      </c>
      <c r="D13" s="418">
        <f t="shared" si="0"/>
        <v>0.5649908213418606</v>
      </c>
      <c r="E13" s="418">
        <v>0.6833</v>
      </c>
      <c r="F13" s="432">
        <v>14987</v>
      </c>
      <c r="G13" s="418">
        <f t="shared" si="1"/>
        <v>0.2958291387852589</v>
      </c>
      <c r="H13" s="418">
        <v>0.7463</v>
      </c>
      <c r="I13" s="420">
        <f t="shared" si="2"/>
        <v>0.8608199601271195</v>
      </c>
      <c r="J13" s="432">
        <v>7792</v>
      </c>
      <c r="K13" s="418">
        <f t="shared" si="3"/>
        <v>0.15380667574662957</v>
      </c>
      <c r="L13" s="418">
        <v>0.7273</v>
      </c>
      <c r="M13" s="432">
        <v>3937</v>
      </c>
      <c r="N13" s="418">
        <f t="shared" si="4"/>
        <v>0.0777126389135627</v>
      </c>
      <c r="O13" s="418">
        <v>0.7557</v>
      </c>
      <c r="P13" s="432">
        <v>8174</v>
      </c>
      <c r="Q13" s="418">
        <f t="shared" si="5"/>
        <v>0.16134699275576875</v>
      </c>
      <c r="R13" s="421">
        <v>0.8299</v>
      </c>
      <c r="S13" s="422"/>
    </row>
    <row r="14" spans="1:19" s="7" customFormat="1" ht="13.5" customHeight="1">
      <c r="A14" s="415" t="s">
        <v>256</v>
      </c>
      <c r="B14" s="416">
        <f>'保険証発行状況'!M16</f>
        <v>14464</v>
      </c>
      <c r="C14" s="432">
        <v>8148</v>
      </c>
      <c r="D14" s="418">
        <f t="shared" si="0"/>
        <v>0.5633296460176991</v>
      </c>
      <c r="E14" s="418">
        <v>0.79</v>
      </c>
      <c r="F14" s="432">
        <v>4136</v>
      </c>
      <c r="G14" s="418">
        <f t="shared" si="1"/>
        <v>0.28595132743362833</v>
      </c>
      <c r="H14" s="418">
        <v>0.82</v>
      </c>
      <c r="I14" s="420">
        <f t="shared" si="2"/>
        <v>0.8492809734513275</v>
      </c>
      <c r="J14" s="432">
        <v>2084</v>
      </c>
      <c r="K14" s="418">
        <f t="shared" si="3"/>
        <v>0.14408185840707965</v>
      </c>
      <c r="L14" s="418">
        <v>0.81</v>
      </c>
      <c r="M14" s="432">
        <v>878</v>
      </c>
      <c r="N14" s="418">
        <f t="shared" si="4"/>
        <v>0.060702433628318585</v>
      </c>
      <c r="O14" s="418">
        <v>0.84</v>
      </c>
      <c r="P14" s="432">
        <v>1215</v>
      </c>
      <c r="Q14" s="418">
        <f t="shared" si="5"/>
        <v>0.0840016592920354</v>
      </c>
      <c r="R14" s="421">
        <v>0.93</v>
      </c>
      <c r="S14" s="422"/>
    </row>
    <row r="15" spans="1:19" s="7" customFormat="1" ht="13.5" customHeight="1">
      <c r="A15" s="415" t="s">
        <v>257</v>
      </c>
      <c r="B15" s="416">
        <f>'保険証発行状況'!M17</f>
        <v>27495</v>
      </c>
      <c r="C15" s="417" t="s">
        <v>408</v>
      </c>
      <c r="D15" s="418"/>
      <c r="E15" s="419" t="s">
        <v>408</v>
      </c>
      <c r="F15" s="417" t="s">
        <v>408</v>
      </c>
      <c r="G15" s="418"/>
      <c r="H15" s="419" t="s">
        <v>408</v>
      </c>
      <c r="I15" s="420"/>
      <c r="J15" s="417" t="s">
        <v>408</v>
      </c>
      <c r="K15" s="418"/>
      <c r="L15" s="419" t="s">
        <v>408</v>
      </c>
      <c r="M15" s="417" t="s">
        <v>408</v>
      </c>
      <c r="N15" s="418"/>
      <c r="O15" s="419" t="s">
        <v>408</v>
      </c>
      <c r="P15" s="417" t="s">
        <v>408</v>
      </c>
      <c r="Q15" s="418"/>
      <c r="R15" s="421" t="s">
        <v>408</v>
      </c>
      <c r="S15" s="422"/>
    </row>
    <row r="16" spans="1:19" s="7" customFormat="1" ht="13.5" customHeight="1">
      <c r="A16" s="415" t="s">
        <v>258</v>
      </c>
      <c r="B16" s="416">
        <f>'保険証発行状況'!M18</f>
        <v>25937</v>
      </c>
      <c r="C16" s="432">
        <v>15383</v>
      </c>
      <c r="D16" s="418">
        <f t="shared" si="0"/>
        <v>0.5930909511508655</v>
      </c>
      <c r="E16" s="418">
        <v>0.7613</v>
      </c>
      <c r="F16" s="432">
        <v>3982</v>
      </c>
      <c r="G16" s="418">
        <f t="shared" si="1"/>
        <v>0.1535258511007441</v>
      </c>
      <c r="H16" s="418">
        <v>0.7372</v>
      </c>
      <c r="I16" s="420">
        <f t="shared" si="2"/>
        <v>0.7466168022516096</v>
      </c>
      <c r="J16" s="432">
        <v>1469</v>
      </c>
      <c r="K16" s="418">
        <f t="shared" si="3"/>
        <v>0.056637236380460344</v>
      </c>
      <c r="L16" s="418">
        <v>0.7188</v>
      </c>
      <c r="M16" s="432">
        <v>581</v>
      </c>
      <c r="N16" s="418">
        <f t="shared" si="4"/>
        <v>0.02240043181555307</v>
      </c>
      <c r="O16" s="418">
        <v>0.7181</v>
      </c>
      <c r="P16" s="432">
        <v>1001</v>
      </c>
      <c r="Q16" s="418">
        <f t="shared" si="5"/>
        <v>0.038593515055711916</v>
      </c>
      <c r="R16" s="421">
        <v>0.862</v>
      </c>
      <c r="S16" s="422"/>
    </row>
    <row r="17" spans="1:19" s="7" customFormat="1" ht="13.5" customHeight="1">
      <c r="A17" s="415" t="s">
        <v>259</v>
      </c>
      <c r="B17" s="416">
        <f>'保険証発行状況'!M19</f>
        <v>22224</v>
      </c>
      <c r="C17" s="432">
        <v>12495</v>
      </c>
      <c r="D17" s="418">
        <f t="shared" si="0"/>
        <v>0.5622300215982722</v>
      </c>
      <c r="E17" s="418">
        <v>0.7896</v>
      </c>
      <c r="F17" s="432">
        <v>5498</v>
      </c>
      <c r="G17" s="418">
        <f t="shared" si="1"/>
        <v>0.24739020878329734</v>
      </c>
      <c r="H17" s="418">
        <v>0.8397</v>
      </c>
      <c r="I17" s="420">
        <f t="shared" si="2"/>
        <v>0.8096202303815695</v>
      </c>
      <c r="J17" s="432">
        <v>2486</v>
      </c>
      <c r="K17" s="418">
        <f t="shared" si="3"/>
        <v>0.11186105111591073</v>
      </c>
      <c r="L17" s="418">
        <v>0.8109</v>
      </c>
      <c r="M17" s="432">
        <v>1085</v>
      </c>
      <c r="N17" s="418">
        <f t="shared" si="4"/>
        <v>0.048821094312455</v>
      </c>
      <c r="O17" s="418">
        <v>0.7999</v>
      </c>
      <c r="P17" s="432">
        <v>2388</v>
      </c>
      <c r="Q17" s="418">
        <f t="shared" si="5"/>
        <v>0.10745140388768898</v>
      </c>
      <c r="R17" s="421">
        <v>0.8946</v>
      </c>
      <c r="S17" s="422"/>
    </row>
    <row r="18" spans="1:19" s="7" customFormat="1" ht="13.5" customHeight="1">
      <c r="A18" s="415" t="s">
        <v>260</v>
      </c>
      <c r="B18" s="416">
        <f>'保険証発行状況'!M20</f>
        <v>8887</v>
      </c>
      <c r="C18" s="417" t="s">
        <v>408</v>
      </c>
      <c r="D18" s="418"/>
      <c r="E18" s="419" t="s">
        <v>408</v>
      </c>
      <c r="F18" s="417" t="s">
        <v>408</v>
      </c>
      <c r="G18" s="418"/>
      <c r="H18" s="419" t="s">
        <v>408</v>
      </c>
      <c r="I18" s="420"/>
      <c r="J18" s="417" t="s">
        <v>408</v>
      </c>
      <c r="K18" s="418"/>
      <c r="L18" s="419" t="s">
        <v>408</v>
      </c>
      <c r="M18" s="417" t="s">
        <v>408</v>
      </c>
      <c r="N18" s="418"/>
      <c r="O18" s="419" t="s">
        <v>408</v>
      </c>
      <c r="P18" s="417" t="s">
        <v>408</v>
      </c>
      <c r="Q18" s="418"/>
      <c r="R18" s="421" t="s">
        <v>408</v>
      </c>
      <c r="S18" s="422"/>
    </row>
    <row r="19" spans="1:19" s="7" customFormat="1" ht="13.5" customHeight="1">
      <c r="A19" s="415" t="s">
        <v>261</v>
      </c>
      <c r="B19" s="416">
        <f>'保険証発行状況'!M21</f>
        <v>42007</v>
      </c>
      <c r="C19" s="432" t="s">
        <v>380</v>
      </c>
      <c r="D19" s="418"/>
      <c r="E19" s="418" t="s">
        <v>380</v>
      </c>
      <c r="F19" s="432" t="s">
        <v>380</v>
      </c>
      <c r="G19" s="418"/>
      <c r="H19" s="418" t="s">
        <v>380</v>
      </c>
      <c r="I19" s="420"/>
      <c r="J19" s="432" t="s">
        <v>380</v>
      </c>
      <c r="K19" s="418"/>
      <c r="L19" s="418" t="s">
        <v>380</v>
      </c>
      <c r="M19" s="432" t="s">
        <v>380</v>
      </c>
      <c r="N19" s="418"/>
      <c r="O19" s="418" t="s">
        <v>380</v>
      </c>
      <c r="P19" s="432" t="s">
        <v>380</v>
      </c>
      <c r="Q19" s="418"/>
      <c r="R19" s="421" t="s">
        <v>380</v>
      </c>
      <c r="S19" s="422"/>
    </row>
    <row r="20" spans="1:19" s="7" customFormat="1" ht="13.5" customHeight="1">
      <c r="A20" s="415" t="s">
        <v>262</v>
      </c>
      <c r="B20" s="416">
        <f>'保険証発行状況'!M22</f>
        <v>60519</v>
      </c>
      <c r="C20" s="432" t="s">
        <v>380</v>
      </c>
      <c r="D20" s="418"/>
      <c r="E20" s="418" t="s">
        <v>380</v>
      </c>
      <c r="F20" s="432" t="s">
        <v>380</v>
      </c>
      <c r="G20" s="418"/>
      <c r="H20" s="418" t="s">
        <v>380</v>
      </c>
      <c r="I20" s="420"/>
      <c r="J20" s="432" t="s">
        <v>380</v>
      </c>
      <c r="K20" s="418"/>
      <c r="L20" s="418" t="s">
        <v>380</v>
      </c>
      <c r="M20" s="432" t="s">
        <v>380</v>
      </c>
      <c r="N20" s="418"/>
      <c r="O20" s="418" t="s">
        <v>380</v>
      </c>
      <c r="P20" s="432" t="s">
        <v>380</v>
      </c>
      <c r="Q20" s="418"/>
      <c r="R20" s="421" t="s">
        <v>380</v>
      </c>
      <c r="S20" s="422"/>
    </row>
    <row r="21" spans="1:19" s="7" customFormat="1" ht="13.5" customHeight="1">
      <c r="A21" s="415" t="s">
        <v>263</v>
      </c>
      <c r="B21" s="416">
        <f>'保険証発行状況'!M23</f>
        <v>10772</v>
      </c>
      <c r="C21" s="417" t="s">
        <v>408</v>
      </c>
      <c r="D21" s="418"/>
      <c r="E21" s="418" t="s">
        <v>408</v>
      </c>
      <c r="F21" s="417" t="s">
        <v>408</v>
      </c>
      <c r="G21" s="418"/>
      <c r="H21" s="418" t="s">
        <v>408</v>
      </c>
      <c r="I21" s="434"/>
      <c r="J21" s="417" t="s">
        <v>408</v>
      </c>
      <c r="K21" s="418"/>
      <c r="L21" s="418" t="s">
        <v>408</v>
      </c>
      <c r="M21" s="417" t="s">
        <v>408</v>
      </c>
      <c r="N21" s="418"/>
      <c r="O21" s="418" t="s">
        <v>408</v>
      </c>
      <c r="P21" s="417" t="s">
        <v>408</v>
      </c>
      <c r="Q21" s="418"/>
      <c r="R21" s="421" t="s">
        <v>408</v>
      </c>
      <c r="S21" s="422"/>
    </row>
    <row r="22" spans="1:19" s="7" customFormat="1" ht="13.5" customHeight="1">
      <c r="A22" s="415" t="s">
        <v>264</v>
      </c>
      <c r="B22" s="416">
        <f>'保険証発行状況'!M24</f>
        <v>87458</v>
      </c>
      <c r="C22" s="417">
        <v>55789</v>
      </c>
      <c r="D22" s="418">
        <f t="shared" si="0"/>
        <v>0.63789476091381</v>
      </c>
      <c r="E22" s="418">
        <v>0.7548</v>
      </c>
      <c r="F22" s="417">
        <v>14533</v>
      </c>
      <c r="G22" s="418">
        <f t="shared" si="1"/>
        <v>0.1661711907429852</v>
      </c>
      <c r="H22" s="418">
        <v>0.7692</v>
      </c>
      <c r="I22" s="420">
        <f t="shared" si="2"/>
        <v>0.8040659516567953</v>
      </c>
      <c r="J22" s="417">
        <v>6856</v>
      </c>
      <c r="K22" s="418">
        <f t="shared" si="3"/>
        <v>0.07839191383292551</v>
      </c>
      <c r="L22" s="418">
        <v>0.7433</v>
      </c>
      <c r="M22" s="417">
        <v>3694</v>
      </c>
      <c r="N22" s="418">
        <f t="shared" si="4"/>
        <v>0.04223741681721512</v>
      </c>
      <c r="O22" s="418">
        <v>0.7938</v>
      </c>
      <c r="P22" s="417">
        <v>6743</v>
      </c>
      <c r="Q22" s="418">
        <f t="shared" si="5"/>
        <v>0.07709986507809463</v>
      </c>
      <c r="R22" s="421">
        <v>0.8933</v>
      </c>
      <c r="S22" s="422"/>
    </row>
    <row r="23" spans="1:19" s="7" customFormat="1" ht="13.5" customHeight="1">
      <c r="A23" s="415" t="s">
        <v>265</v>
      </c>
      <c r="B23" s="416">
        <f>'保険証発行状況'!M25</f>
        <v>46231</v>
      </c>
      <c r="C23" s="432">
        <v>27563</v>
      </c>
      <c r="D23" s="418">
        <f t="shared" si="0"/>
        <v>0.5962016828534966</v>
      </c>
      <c r="E23" s="418">
        <v>0.8277</v>
      </c>
      <c r="F23" s="432">
        <v>11487</v>
      </c>
      <c r="G23" s="418">
        <f t="shared" si="1"/>
        <v>0.24846964158248794</v>
      </c>
      <c r="H23" s="418">
        <v>0.8585</v>
      </c>
      <c r="I23" s="420">
        <f t="shared" si="2"/>
        <v>0.8446713244359845</v>
      </c>
      <c r="J23" s="432">
        <v>5402</v>
      </c>
      <c r="K23" s="418">
        <f t="shared" si="3"/>
        <v>0.11684800242261686</v>
      </c>
      <c r="L23" s="418">
        <v>0.8472</v>
      </c>
      <c r="M23" s="432">
        <v>2409</v>
      </c>
      <c r="N23" s="418">
        <f t="shared" si="4"/>
        <v>0.052107892972248056</v>
      </c>
      <c r="O23" s="418">
        <v>0.8832</v>
      </c>
      <c r="P23" s="432">
        <v>3659</v>
      </c>
      <c r="Q23" s="418">
        <f t="shared" si="5"/>
        <v>0.07914602755726677</v>
      </c>
      <c r="R23" s="421">
        <v>0.9362</v>
      </c>
      <c r="S23" s="422"/>
    </row>
    <row r="24" spans="1:19" s="7" customFormat="1" ht="13.5" customHeight="1">
      <c r="A24" s="415" t="s">
        <v>266</v>
      </c>
      <c r="B24" s="416">
        <f>'保険証発行状況'!M26</f>
        <v>11799</v>
      </c>
      <c r="C24" s="417" t="s">
        <v>41</v>
      </c>
      <c r="D24" s="418"/>
      <c r="E24" s="417" t="s">
        <v>41</v>
      </c>
      <c r="F24" s="417" t="s">
        <v>41</v>
      </c>
      <c r="G24" s="418"/>
      <c r="H24" s="417" t="s">
        <v>41</v>
      </c>
      <c r="I24" s="420"/>
      <c r="J24" s="417" t="s">
        <v>41</v>
      </c>
      <c r="K24" s="418"/>
      <c r="L24" s="417" t="s">
        <v>41</v>
      </c>
      <c r="M24" s="417" t="s">
        <v>41</v>
      </c>
      <c r="N24" s="418"/>
      <c r="O24" s="417" t="s">
        <v>41</v>
      </c>
      <c r="P24" s="417" t="s">
        <v>41</v>
      </c>
      <c r="Q24" s="418"/>
      <c r="R24" s="417" t="s">
        <v>41</v>
      </c>
      <c r="S24" s="422"/>
    </row>
    <row r="25" spans="1:19" s="7" customFormat="1" ht="13.5" customHeight="1">
      <c r="A25" s="415" t="s">
        <v>267</v>
      </c>
      <c r="B25" s="416">
        <f>'保険証発行状況'!M27</f>
        <v>22969</v>
      </c>
      <c r="C25" s="432">
        <v>13200</v>
      </c>
      <c r="D25" s="418">
        <f t="shared" si="0"/>
        <v>0.5746876224476468</v>
      </c>
      <c r="E25" s="418">
        <v>0.8236</v>
      </c>
      <c r="F25" s="432">
        <v>6051</v>
      </c>
      <c r="G25" s="418">
        <f t="shared" si="1"/>
        <v>0.26344203056293264</v>
      </c>
      <c r="H25" s="418">
        <v>0.8676</v>
      </c>
      <c r="I25" s="420">
        <f t="shared" si="2"/>
        <v>0.8381296530105795</v>
      </c>
      <c r="J25" s="432">
        <v>2668</v>
      </c>
      <c r="K25" s="418">
        <f t="shared" si="3"/>
        <v>0.1161565588401759</v>
      </c>
      <c r="L25" s="418">
        <v>0.8445</v>
      </c>
      <c r="M25" s="432">
        <v>1240</v>
      </c>
      <c r="N25" s="418">
        <f t="shared" si="4"/>
        <v>0.05398580695720319</v>
      </c>
      <c r="O25" s="418">
        <v>0.8732</v>
      </c>
      <c r="P25" s="432">
        <v>1943</v>
      </c>
      <c r="Q25" s="418">
        <f t="shared" si="5"/>
        <v>0.08459227654664983</v>
      </c>
      <c r="R25" s="421">
        <v>0.927</v>
      </c>
      <c r="S25" s="422"/>
    </row>
    <row r="26" spans="1:19" s="7" customFormat="1" ht="13.5" customHeight="1">
      <c r="A26" s="415" t="s">
        <v>268</v>
      </c>
      <c r="B26" s="416">
        <f>'保険証発行状況'!M28</f>
        <v>19361</v>
      </c>
      <c r="C26" s="432" t="s">
        <v>380</v>
      </c>
      <c r="D26" s="418"/>
      <c r="E26" s="418" t="s">
        <v>380</v>
      </c>
      <c r="F26" s="432" t="s">
        <v>380</v>
      </c>
      <c r="G26" s="418"/>
      <c r="H26" s="418" t="s">
        <v>380</v>
      </c>
      <c r="I26" s="420"/>
      <c r="J26" s="432" t="s">
        <v>380</v>
      </c>
      <c r="K26" s="418"/>
      <c r="L26" s="418" t="s">
        <v>380</v>
      </c>
      <c r="M26" s="432" t="s">
        <v>380</v>
      </c>
      <c r="N26" s="418"/>
      <c r="O26" s="418" t="s">
        <v>380</v>
      </c>
      <c r="P26" s="432" t="s">
        <v>380</v>
      </c>
      <c r="Q26" s="418"/>
      <c r="R26" s="421" t="s">
        <v>380</v>
      </c>
      <c r="S26" s="422"/>
    </row>
    <row r="27" spans="1:19" s="7" customFormat="1" ht="13.5" customHeight="1">
      <c r="A27" s="415" t="s">
        <v>336</v>
      </c>
      <c r="B27" s="416">
        <f>'保険証発行状況'!M29</f>
        <v>10773</v>
      </c>
      <c r="C27" s="432">
        <v>6790</v>
      </c>
      <c r="D27" s="418">
        <f t="shared" si="0"/>
        <v>0.6302794022092267</v>
      </c>
      <c r="E27" s="418">
        <v>0.8015</v>
      </c>
      <c r="F27" s="432">
        <v>2759</v>
      </c>
      <c r="G27" s="418">
        <f t="shared" si="1"/>
        <v>0.2561032210155017</v>
      </c>
      <c r="H27" s="418">
        <v>0.8368</v>
      </c>
      <c r="I27" s="420">
        <f t="shared" si="2"/>
        <v>0.8863826232247285</v>
      </c>
      <c r="J27" s="432">
        <v>1225</v>
      </c>
      <c r="K27" s="418">
        <f t="shared" si="3"/>
        <v>0.11371020142949967</v>
      </c>
      <c r="L27" s="418">
        <v>0.8269</v>
      </c>
      <c r="M27" s="432">
        <v>508</v>
      </c>
      <c r="N27" s="418">
        <f t="shared" si="4"/>
        <v>0.0471549243479068</v>
      </c>
      <c r="O27" s="418">
        <v>0.8267</v>
      </c>
      <c r="P27" s="432">
        <v>684</v>
      </c>
      <c r="Q27" s="418">
        <f t="shared" si="5"/>
        <v>0.06349206349206349</v>
      </c>
      <c r="R27" s="421">
        <v>0.9191</v>
      </c>
      <c r="S27" s="422"/>
    </row>
    <row r="28" spans="1:19" s="7" customFormat="1" ht="13.5" customHeight="1">
      <c r="A28" s="415" t="s">
        <v>269</v>
      </c>
      <c r="B28" s="416">
        <f>'保険証発行状況'!M30</f>
        <v>8621</v>
      </c>
      <c r="C28" s="432">
        <v>4356</v>
      </c>
      <c r="D28" s="418">
        <f t="shared" si="0"/>
        <v>0.5052778099988401</v>
      </c>
      <c r="E28" s="418">
        <v>0.8705</v>
      </c>
      <c r="F28" s="432">
        <v>2021</v>
      </c>
      <c r="G28" s="418">
        <f t="shared" si="1"/>
        <v>0.2344275606078181</v>
      </c>
      <c r="H28" s="418">
        <v>0.9092</v>
      </c>
      <c r="I28" s="420">
        <f t="shared" si="2"/>
        <v>0.7397053706066582</v>
      </c>
      <c r="J28" s="432">
        <v>1044</v>
      </c>
      <c r="K28" s="418">
        <f t="shared" si="3"/>
        <v>0.12109964041294513</v>
      </c>
      <c r="L28" s="418">
        <v>0.9123</v>
      </c>
      <c r="M28" s="432">
        <v>503</v>
      </c>
      <c r="N28" s="418">
        <f t="shared" si="4"/>
        <v>0.058345899547616285</v>
      </c>
      <c r="O28" s="418">
        <v>0.9062</v>
      </c>
      <c r="P28" s="432">
        <v>774</v>
      </c>
      <c r="Q28" s="418">
        <f t="shared" si="5"/>
        <v>0.08978076789235588</v>
      </c>
      <c r="R28" s="421">
        <v>0.9647</v>
      </c>
      <c r="S28" s="422"/>
    </row>
    <row r="29" spans="1:19" s="7" customFormat="1" ht="13.5" customHeight="1">
      <c r="A29" s="415" t="s">
        <v>270</v>
      </c>
      <c r="B29" s="416">
        <f>'保険証発行状況'!M31</f>
        <v>18267</v>
      </c>
      <c r="C29" s="435" t="s">
        <v>380</v>
      </c>
      <c r="D29" s="418"/>
      <c r="E29" s="436" t="s">
        <v>380</v>
      </c>
      <c r="F29" s="435" t="s">
        <v>380</v>
      </c>
      <c r="G29" s="418"/>
      <c r="H29" s="436" t="s">
        <v>380</v>
      </c>
      <c r="I29" s="420"/>
      <c r="J29" s="435" t="s">
        <v>380</v>
      </c>
      <c r="K29" s="418"/>
      <c r="L29" s="436" t="s">
        <v>380</v>
      </c>
      <c r="M29" s="435" t="s">
        <v>380</v>
      </c>
      <c r="N29" s="418"/>
      <c r="O29" s="436" t="s">
        <v>380</v>
      </c>
      <c r="P29" s="435" t="s">
        <v>380</v>
      </c>
      <c r="Q29" s="418"/>
      <c r="R29" s="436" t="s">
        <v>380</v>
      </c>
      <c r="S29" s="422"/>
    </row>
    <row r="30" spans="1:19" s="7" customFormat="1" ht="12.75" customHeight="1">
      <c r="A30" s="415" t="s">
        <v>241</v>
      </c>
      <c r="B30" s="416">
        <f>'保険証発行状況'!M32</f>
        <v>2016</v>
      </c>
      <c r="C30" s="432">
        <v>1001</v>
      </c>
      <c r="D30" s="418">
        <f t="shared" si="0"/>
        <v>0.4965277777777778</v>
      </c>
      <c r="E30" s="436" t="s">
        <v>380</v>
      </c>
      <c r="F30" s="432">
        <v>487</v>
      </c>
      <c r="G30" s="418">
        <f t="shared" si="1"/>
        <v>0.24156746031746032</v>
      </c>
      <c r="H30" s="436" t="s">
        <v>380</v>
      </c>
      <c r="I30" s="420">
        <f t="shared" si="2"/>
        <v>0.7380952380952381</v>
      </c>
      <c r="J30" s="432">
        <v>244</v>
      </c>
      <c r="K30" s="418">
        <f t="shared" si="3"/>
        <v>0.12103174603174603</v>
      </c>
      <c r="L30" s="436" t="s">
        <v>380</v>
      </c>
      <c r="M30" s="432">
        <v>122</v>
      </c>
      <c r="N30" s="418">
        <f t="shared" si="4"/>
        <v>0.060515873015873016</v>
      </c>
      <c r="O30" s="436" t="s">
        <v>380</v>
      </c>
      <c r="P30" s="432">
        <v>162</v>
      </c>
      <c r="Q30" s="418">
        <f t="shared" si="5"/>
        <v>0.08035714285714286</v>
      </c>
      <c r="R30" s="436" t="s">
        <v>380</v>
      </c>
      <c r="S30" s="422"/>
    </row>
    <row r="31" spans="1:19" s="7" customFormat="1" ht="13.5" customHeight="1">
      <c r="A31" s="415" t="s">
        <v>242</v>
      </c>
      <c r="B31" s="416">
        <f>'保険証発行状況'!M33</f>
        <v>2436</v>
      </c>
      <c r="C31" s="432" t="s">
        <v>380</v>
      </c>
      <c r="D31" s="418"/>
      <c r="E31" s="418" t="s">
        <v>380</v>
      </c>
      <c r="F31" s="432" t="s">
        <v>380</v>
      </c>
      <c r="G31" s="418"/>
      <c r="H31" s="418" t="s">
        <v>380</v>
      </c>
      <c r="I31" s="420"/>
      <c r="J31" s="432" t="s">
        <v>380</v>
      </c>
      <c r="K31" s="418"/>
      <c r="L31" s="418" t="s">
        <v>380</v>
      </c>
      <c r="M31" s="432" t="s">
        <v>380</v>
      </c>
      <c r="N31" s="418"/>
      <c r="O31" s="418" t="s">
        <v>380</v>
      </c>
      <c r="P31" s="432" t="s">
        <v>380</v>
      </c>
      <c r="Q31" s="418"/>
      <c r="R31" s="433" t="s">
        <v>380</v>
      </c>
      <c r="S31" s="422"/>
    </row>
    <row r="32" spans="1:19" s="7" customFormat="1" ht="13.5" customHeight="1">
      <c r="A32" s="415" t="s">
        <v>243</v>
      </c>
      <c r="B32" s="416">
        <f>'保険証発行状況'!M34</f>
        <v>1049</v>
      </c>
      <c r="C32" s="432" t="s">
        <v>380</v>
      </c>
      <c r="D32" s="418"/>
      <c r="E32" s="418" t="s">
        <v>380</v>
      </c>
      <c r="F32" s="432" t="s">
        <v>380</v>
      </c>
      <c r="G32" s="418"/>
      <c r="H32" s="418" t="s">
        <v>380</v>
      </c>
      <c r="I32" s="420"/>
      <c r="J32" s="432" t="s">
        <v>380</v>
      </c>
      <c r="K32" s="418"/>
      <c r="L32" s="418" t="s">
        <v>380</v>
      </c>
      <c r="M32" s="432" t="s">
        <v>380</v>
      </c>
      <c r="N32" s="418"/>
      <c r="O32" s="418" t="s">
        <v>380</v>
      </c>
      <c r="P32" s="432" t="s">
        <v>380</v>
      </c>
      <c r="Q32" s="418"/>
      <c r="R32" s="433" t="s">
        <v>380</v>
      </c>
      <c r="S32" s="422"/>
    </row>
    <row r="33" spans="1:19" s="7" customFormat="1" ht="13.5" customHeight="1">
      <c r="A33" s="415" t="s">
        <v>271</v>
      </c>
      <c r="B33" s="416">
        <f>'保険証発行状況'!M35</f>
        <v>17324</v>
      </c>
      <c r="C33" s="432">
        <v>8883</v>
      </c>
      <c r="D33" s="418">
        <f t="shared" si="0"/>
        <v>0.5127568690833526</v>
      </c>
      <c r="E33" s="419" t="s">
        <v>380</v>
      </c>
      <c r="F33" s="432">
        <v>4299</v>
      </c>
      <c r="G33" s="418">
        <f t="shared" si="1"/>
        <v>0.24815285153544217</v>
      </c>
      <c r="H33" s="419" t="s">
        <v>380</v>
      </c>
      <c r="I33" s="420">
        <f t="shared" si="2"/>
        <v>0.7609097206187947</v>
      </c>
      <c r="J33" s="432">
        <v>2241</v>
      </c>
      <c r="K33" s="418">
        <f t="shared" si="3"/>
        <v>0.12935811590856616</v>
      </c>
      <c r="L33" s="419" t="s">
        <v>380</v>
      </c>
      <c r="M33" s="432">
        <v>957</v>
      </c>
      <c r="N33" s="418">
        <f t="shared" si="4"/>
        <v>0.05524128376818287</v>
      </c>
      <c r="O33" s="419" t="s">
        <v>380</v>
      </c>
      <c r="P33" s="432">
        <v>1142</v>
      </c>
      <c r="Q33" s="418">
        <f t="shared" si="5"/>
        <v>0.06592011082890788</v>
      </c>
      <c r="R33" s="421" t="s">
        <v>380</v>
      </c>
      <c r="S33" s="422"/>
    </row>
    <row r="34" spans="1:19" s="7" customFormat="1" ht="13.5" customHeight="1">
      <c r="A34" s="415" t="s">
        <v>238</v>
      </c>
      <c r="B34" s="416">
        <f>'保険証発行状況'!M36</f>
        <v>137304</v>
      </c>
      <c r="C34" s="432" t="s">
        <v>380</v>
      </c>
      <c r="D34" s="418"/>
      <c r="E34" s="418" t="s">
        <v>380</v>
      </c>
      <c r="F34" s="432" t="s">
        <v>380</v>
      </c>
      <c r="G34" s="418"/>
      <c r="H34" s="418" t="s">
        <v>380</v>
      </c>
      <c r="I34" s="420"/>
      <c r="J34" s="432" t="s">
        <v>380</v>
      </c>
      <c r="K34" s="418"/>
      <c r="L34" s="418" t="s">
        <v>380</v>
      </c>
      <c r="M34" s="432" t="s">
        <v>380</v>
      </c>
      <c r="N34" s="418"/>
      <c r="O34" s="418" t="s">
        <v>380</v>
      </c>
      <c r="P34" s="432" t="s">
        <v>380</v>
      </c>
      <c r="Q34" s="418"/>
      <c r="R34" s="421" t="s">
        <v>380</v>
      </c>
      <c r="S34" s="422"/>
    </row>
    <row r="35" spans="1:19" s="7" customFormat="1" ht="13.5" customHeight="1">
      <c r="A35" s="415" t="s">
        <v>272</v>
      </c>
      <c r="B35" s="416">
        <f>'保険証発行状況'!M37</f>
        <v>25058</v>
      </c>
      <c r="C35" s="435" t="s">
        <v>380</v>
      </c>
      <c r="D35" s="418"/>
      <c r="E35" s="418" t="s">
        <v>380</v>
      </c>
      <c r="F35" s="432" t="s">
        <v>380</v>
      </c>
      <c r="G35" s="418"/>
      <c r="H35" s="418" t="s">
        <v>380</v>
      </c>
      <c r="I35" s="420"/>
      <c r="J35" s="432" t="s">
        <v>380</v>
      </c>
      <c r="K35" s="418"/>
      <c r="L35" s="418" t="s">
        <v>380</v>
      </c>
      <c r="M35" s="432" t="s">
        <v>380</v>
      </c>
      <c r="N35" s="418"/>
      <c r="O35" s="418" t="s">
        <v>380</v>
      </c>
      <c r="P35" s="432" t="s">
        <v>380</v>
      </c>
      <c r="Q35" s="418"/>
      <c r="R35" s="421" t="s">
        <v>380</v>
      </c>
      <c r="S35" s="422"/>
    </row>
    <row r="36" spans="1:18" s="7" customFormat="1" ht="13.5" customHeight="1">
      <c r="A36" s="130" t="s">
        <v>244</v>
      </c>
      <c r="B36" s="107">
        <f>'保険証発行状況'!M38</f>
        <v>9302</v>
      </c>
      <c r="C36" s="80">
        <v>5103</v>
      </c>
      <c r="D36" s="85">
        <f t="shared" si="0"/>
        <v>0.5485917007095248</v>
      </c>
      <c r="E36" s="85" t="s">
        <v>380</v>
      </c>
      <c r="F36" s="80">
        <v>2197</v>
      </c>
      <c r="G36" s="85">
        <f t="shared" si="1"/>
        <v>0.23618576650182757</v>
      </c>
      <c r="H36" s="85" t="s">
        <v>380</v>
      </c>
      <c r="I36" s="113">
        <f t="shared" si="2"/>
        <v>0.7847774672113524</v>
      </c>
      <c r="J36" s="80">
        <v>1032</v>
      </c>
      <c r="K36" s="85">
        <f t="shared" si="3"/>
        <v>0.11094388303590626</v>
      </c>
      <c r="L36" s="85" t="s">
        <v>380</v>
      </c>
      <c r="M36" s="80">
        <v>427</v>
      </c>
      <c r="N36" s="85">
        <f t="shared" si="4"/>
        <v>0.04590410664373253</v>
      </c>
      <c r="O36" s="85" t="s">
        <v>380</v>
      </c>
      <c r="P36" s="80">
        <v>543</v>
      </c>
      <c r="Q36" s="85">
        <f t="shared" si="5"/>
        <v>0.05837454310900882</v>
      </c>
      <c r="R36" s="115" t="s">
        <v>380</v>
      </c>
    </row>
    <row r="37" spans="1:18" s="7" customFormat="1" ht="13.5" customHeight="1">
      <c r="A37" s="130" t="s">
        <v>273</v>
      </c>
      <c r="B37" s="107">
        <f>'保険証発行状況'!M39</f>
        <v>11684</v>
      </c>
      <c r="C37" s="80" t="s">
        <v>380</v>
      </c>
      <c r="D37" s="85"/>
      <c r="E37" s="129" t="s">
        <v>380</v>
      </c>
      <c r="F37" s="80" t="s">
        <v>380</v>
      </c>
      <c r="G37" s="85"/>
      <c r="H37" s="129" t="s">
        <v>380</v>
      </c>
      <c r="I37" s="113"/>
      <c r="J37" s="80" t="s">
        <v>380</v>
      </c>
      <c r="K37" s="85"/>
      <c r="L37" s="129" t="s">
        <v>380</v>
      </c>
      <c r="M37" s="80" t="s">
        <v>380</v>
      </c>
      <c r="N37" s="85"/>
      <c r="O37" s="129" t="s">
        <v>380</v>
      </c>
      <c r="P37" s="80" t="s">
        <v>380</v>
      </c>
      <c r="Q37" s="85"/>
      <c r="R37" s="129" t="s">
        <v>380</v>
      </c>
    </row>
    <row r="38" spans="1:18" s="7" customFormat="1" ht="13.5" customHeight="1">
      <c r="A38" s="130" t="s">
        <v>274</v>
      </c>
      <c r="B38" s="107">
        <f>'保険証発行状況'!M40</f>
        <v>2897</v>
      </c>
      <c r="C38" s="80">
        <v>1724</v>
      </c>
      <c r="D38" s="85">
        <f t="shared" si="0"/>
        <v>0.5950983776320331</v>
      </c>
      <c r="E38" s="85" t="s">
        <v>408</v>
      </c>
      <c r="F38" s="80">
        <v>648</v>
      </c>
      <c r="G38" s="85">
        <f t="shared" si="1"/>
        <v>0.22367966862271316</v>
      </c>
      <c r="H38" s="85" t="s">
        <v>408</v>
      </c>
      <c r="I38" s="113">
        <f t="shared" si="2"/>
        <v>0.8187780462547463</v>
      </c>
      <c r="J38" s="80">
        <v>250</v>
      </c>
      <c r="K38" s="85">
        <f t="shared" si="3"/>
        <v>0.08629616845012081</v>
      </c>
      <c r="L38" s="85" t="s">
        <v>408</v>
      </c>
      <c r="M38" s="80">
        <v>117</v>
      </c>
      <c r="N38" s="85">
        <f t="shared" si="4"/>
        <v>0.040386606834656544</v>
      </c>
      <c r="O38" s="85" t="s">
        <v>408</v>
      </c>
      <c r="P38" s="80">
        <v>158</v>
      </c>
      <c r="Q38" s="85">
        <f t="shared" si="5"/>
        <v>0.05453917846047635</v>
      </c>
      <c r="R38" s="115" t="s">
        <v>408</v>
      </c>
    </row>
    <row r="39" spans="1:18" s="7" customFormat="1" ht="13.5" customHeight="1">
      <c r="A39" s="130" t="s">
        <v>275</v>
      </c>
      <c r="B39" s="107">
        <f>'保険証発行状況'!M41</f>
        <v>31737</v>
      </c>
      <c r="C39" s="80">
        <v>15210</v>
      </c>
      <c r="D39" s="85">
        <f t="shared" si="0"/>
        <v>0.47925134700822386</v>
      </c>
      <c r="E39" s="138" t="s">
        <v>408</v>
      </c>
      <c r="F39" s="80">
        <v>7159</v>
      </c>
      <c r="G39" s="85">
        <f t="shared" si="1"/>
        <v>0.22557267542615875</v>
      </c>
      <c r="H39" s="138" t="s">
        <v>408</v>
      </c>
      <c r="I39" s="113">
        <f t="shared" si="2"/>
        <v>0.7048240224343826</v>
      </c>
      <c r="J39" s="80">
        <v>3103</v>
      </c>
      <c r="K39" s="85">
        <f t="shared" si="3"/>
        <v>0.09777231622396572</v>
      </c>
      <c r="L39" s="138" t="s">
        <v>408</v>
      </c>
      <c r="M39" s="80">
        <v>1300</v>
      </c>
      <c r="N39" s="85">
        <f t="shared" si="4"/>
        <v>0.040961653590446484</v>
      </c>
      <c r="O39" s="138" t="s">
        <v>408</v>
      </c>
      <c r="P39" s="80">
        <v>2063</v>
      </c>
      <c r="Q39" s="85">
        <f t="shared" si="5"/>
        <v>0.06500299335160853</v>
      </c>
      <c r="R39" s="115" t="s">
        <v>408</v>
      </c>
    </row>
    <row r="40" spans="1:18" s="7" customFormat="1" ht="13.5" customHeight="1">
      <c r="A40" s="130" t="s">
        <v>276</v>
      </c>
      <c r="B40" s="107">
        <f>'保険証発行状況'!M42</f>
        <v>12925</v>
      </c>
      <c r="C40" s="80">
        <v>7381</v>
      </c>
      <c r="D40" s="85">
        <f t="shared" si="0"/>
        <v>0.571063829787234</v>
      </c>
      <c r="E40" s="85">
        <v>0.837</v>
      </c>
      <c r="F40" s="80">
        <v>3041</v>
      </c>
      <c r="G40" s="85">
        <f t="shared" si="1"/>
        <v>0.23528046421663443</v>
      </c>
      <c r="H40" s="85">
        <v>0.888</v>
      </c>
      <c r="I40" s="113">
        <f t="shared" si="2"/>
        <v>0.8063442940038684</v>
      </c>
      <c r="J40" s="80">
        <v>1204</v>
      </c>
      <c r="K40" s="85">
        <f t="shared" si="3"/>
        <v>0.09315280464216634</v>
      </c>
      <c r="L40" s="85">
        <v>0.871</v>
      </c>
      <c r="M40" s="80">
        <v>603</v>
      </c>
      <c r="N40" s="85">
        <f t="shared" si="4"/>
        <v>0.04665377176015474</v>
      </c>
      <c r="O40" s="85">
        <v>0.904</v>
      </c>
      <c r="P40" s="80">
        <v>821</v>
      </c>
      <c r="Q40" s="85">
        <f t="shared" si="5"/>
        <v>0.06352030947775629</v>
      </c>
      <c r="R40" s="115">
        <v>0.958</v>
      </c>
    </row>
    <row r="41" spans="1:18" s="7" customFormat="1" ht="13.5" customHeight="1">
      <c r="A41" s="130" t="s">
        <v>277</v>
      </c>
      <c r="B41" s="107">
        <f>'保険証発行状況'!M43</f>
        <v>15466</v>
      </c>
      <c r="C41" s="80">
        <v>10376</v>
      </c>
      <c r="D41" s="85">
        <f t="shared" si="0"/>
        <v>0.6708909866804603</v>
      </c>
      <c r="E41" s="85">
        <v>0.8773</v>
      </c>
      <c r="F41" s="80">
        <v>3885</v>
      </c>
      <c r="G41" s="85">
        <f t="shared" si="1"/>
        <v>0.2511961722488038</v>
      </c>
      <c r="H41" s="85">
        <v>0.9154</v>
      </c>
      <c r="I41" s="113">
        <f t="shared" si="2"/>
        <v>0.9220871589292642</v>
      </c>
      <c r="J41" s="80">
        <v>1577</v>
      </c>
      <c r="K41" s="85">
        <f t="shared" si="3"/>
        <v>0.10196560196560196</v>
      </c>
      <c r="L41" s="85">
        <v>0.9095</v>
      </c>
      <c r="M41" s="80">
        <v>606</v>
      </c>
      <c r="N41" s="85">
        <f t="shared" si="4"/>
        <v>0.039182723393249706</v>
      </c>
      <c r="O41" s="85">
        <v>0.9199</v>
      </c>
      <c r="P41" s="80">
        <v>803</v>
      </c>
      <c r="Q41" s="85">
        <f t="shared" si="5"/>
        <v>0.051920341394025606</v>
      </c>
      <c r="R41" s="115">
        <v>0.9661</v>
      </c>
    </row>
    <row r="42" spans="1:18" s="7" customFormat="1" ht="13.5" customHeight="1">
      <c r="A42" s="130" t="s">
        <v>245</v>
      </c>
      <c r="B42" s="107">
        <f>'保険証発行状況'!M44</f>
        <v>1187</v>
      </c>
      <c r="C42" s="158" t="s">
        <v>380</v>
      </c>
      <c r="D42" s="85"/>
      <c r="E42" s="138" t="s">
        <v>380</v>
      </c>
      <c r="F42" s="158" t="s">
        <v>380</v>
      </c>
      <c r="G42" s="85"/>
      <c r="H42" s="138" t="s">
        <v>380</v>
      </c>
      <c r="I42" s="113"/>
      <c r="J42" s="158" t="s">
        <v>380</v>
      </c>
      <c r="K42" s="85"/>
      <c r="L42" s="138" t="s">
        <v>380</v>
      </c>
      <c r="M42" s="158" t="s">
        <v>380</v>
      </c>
      <c r="N42" s="85"/>
      <c r="O42" s="138" t="s">
        <v>380</v>
      </c>
      <c r="P42" s="158" t="s">
        <v>380</v>
      </c>
      <c r="Q42" s="85"/>
      <c r="R42" s="115" t="s">
        <v>380</v>
      </c>
    </row>
    <row r="43" spans="1:18" s="7" customFormat="1" ht="13.5" customHeight="1">
      <c r="A43" s="130" t="s">
        <v>246</v>
      </c>
      <c r="B43" s="107">
        <f>'保険証発行状況'!M45</f>
        <v>6110</v>
      </c>
      <c r="C43" s="80">
        <v>2555</v>
      </c>
      <c r="D43" s="85">
        <f t="shared" si="0"/>
        <v>0.41816693944353517</v>
      </c>
      <c r="E43" s="85" t="s">
        <v>380</v>
      </c>
      <c r="F43" s="80">
        <v>1550</v>
      </c>
      <c r="G43" s="85">
        <f t="shared" si="1"/>
        <v>0.25368248772504093</v>
      </c>
      <c r="H43" s="85" t="s">
        <v>380</v>
      </c>
      <c r="I43" s="113">
        <f t="shared" si="2"/>
        <v>0.6718494271685761</v>
      </c>
      <c r="J43" s="80">
        <v>866</v>
      </c>
      <c r="K43" s="85">
        <f>J43/B43</f>
        <v>0.14173486088379705</v>
      </c>
      <c r="L43" s="85" t="s">
        <v>380</v>
      </c>
      <c r="M43" s="80">
        <v>397</v>
      </c>
      <c r="N43" s="85">
        <f t="shared" si="4"/>
        <v>0.06497545008183306</v>
      </c>
      <c r="O43" s="85" t="s">
        <v>380</v>
      </c>
      <c r="P43" s="80">
        <v>731</v>
      </c>
      <c r="Q43" s="85">
        <f t="shared" si="5"/>
        <v>0.11963993453355155</v>
      </c>
      <c r="R43" s="115" t="s">
        <v>380</v>
      </c>
    </row>
    <row r="44" spans="1:18" s="7" customFormat="1" ht="13.5" customHeight="1">
      <c r="A44" s="130" t="s">
        <v>278</v>
      </c>
      <c r="B44" s="107">
        <f>'保険証発行状況'!M46</f>
        <v>10002</v>
      </c>
      <c r="C44" s="80" t="s">
        <v>380</v>
      </c>
      <c r="D44" s="85"/>
      <c r="E44" s="85" t="s">
        <v>380</v>
      </c>
      <c r="F44" s="80" t="s">
        <v>380</v>
      </c>
      <c r="G44" s="85"/>
      <c r="H44" s="85" t="s">
        <v>380</v>
      </c>
      <c r="I44" s="113"/>
      <c r="J44" s="80" t="s">
        <v>380</v>
      </c>
      <c r="K44" s="85"/>
      <c r="L44" s="85" t="s">
        <v>380</v>
      </c>
      <c r="M44" s="80" t="s">
        <v>380</v>
      </c>
      <c r="N44" s="85"/>
      <c r="O44" s="85" t="s">
        <v>380</v>
      </c>
      <c r="P44" s="80" t="s">
        <v>380</v>
      </c>
      <c r="Q44" s="85"/>
      <c r="R44" s="115" t="s">
        <v>380</v>
      </c>
    </row>
    <row r="45" spans="1:18" s="7" customFormat="1" ht="13.5" customHeight="1">
      <c r="A45" s="130" t="s">
        <v>279</v>
      </c>
      <c r="B45" s="107">
        <f>'保険証発行状況'!M47</f>
        <v>9042</v>
      </c>
      <c r="C45" s="80">
        <v>4527</v>
      </c>
      <c r="D45" s="85">
        <f>C45/B45</f>
        <v>0.5006635700066357</v>
      </c>
      <c r="E45" s="85">
        <v>0.823</v>
      </c>
      <c r="F45" s="80">
        <v>2686</v>
      </c>
      <c r="G45" s="85">
        <f t="shared" si="1"/>
        <v>0.29705817297058174</v>
      </c>
      <c r="H45" s="85">
        <v>0.895</v>
      </c>
      <c r="I45" s="113">
        <f t="shared" si="2"/>
        <v>0.7977217429772174</v>
      </c>
      <c r="J45" s="80">
        <v>1307</v>
      </c>
      <c r="K45" s="85">
        <f t="shared" si="3"/>
        <v>0.14454766644547667</v>
      </c>
      <c r="L45" s="85">
        <v>0.888</v>
      </c>
      <c r="M45" s="80">
        <v>583</v>
      </c>
      <c r="N45" s="85">
        <f t="shared" si="4"/>
        <v>0.06447688564476886</v>
      </c>
      <c r="O45" s="85">
        <v>0.925</v>
      </c>
      <c r="P45" s="80">
        <v>1020</v>
      </c>
      <c r="Q45" s="85">
        <f t="shared" si="5"/>
        <v>0.11280690112806901</v>
      </c>
      <c r="R45" s="165">
        <v>0.943</v>
      </c>
    </row>
    <row r="46" spans="1:18" s="7" customFormat="1" ht="13.5" customHeight="1">
      <c r="A46" s="478" t="s">
        <v>247</v>
      </c>
      <c r="B46" s="107">
        <f>'保険証発行状況'!M48</f>
        <v>3327</v>
      </c>
      <c r="C46" s="417" t="s">
        <v>41</v>
      </c>
      <c r="D46" s="418"/>
      <c r="E46" s="417" t="s">
        <v>41</v>
      </c>
      <c r="F46" s="417" t="s">
        <v>41</v>
      </c>
      <c r="G46" s="418"/>
      <c r="H46" s="417" t="s">
        <v>41</v>
      </c>
      <c r="I46" s="420"/>
      <c r="J46" s="417" t="s">
        <v>41</v>
      </c>
      <c r="K46" s="418"/>
      <c r="L46" s="417" t="s">
        <v>41</v>
      </c>
      <c r="M46" s="417" t="s">
        <v>41</v>
      </c>
      <c r="N46" s="418"/>
      <c r="O46" s="417" t="s">
        <v>41</v>
      </c>
      <c r="P46" s="417" t="s">
        <v>41</v>
      </c>
      <c r="Q46" s="418"/>
      <c r="R46" s="417" t="s">
        <v>41</v>
      </c>
    </row>
    <row r="47" spans="1:18" s="7" customFormat="1" ht="13.5" customHeight="1" thickBot="1">
      <c r="A47" s="186" t="s">
        <v>409</v>
      </c>
      <c r="B47" s="180">
        <f>'保険証発行状況'!M49</f>
        <v>491273</v>
      </c>
      <c r="C47" s="180">
        <v>282394</v>
      </c>
      <c r="D47" s="187">
        <f>C47/B47</f>
        <v>0.5748209244147348</v>
      </c>
      <c r="E47" s="188">
        <v>0.8165</v>
      </c>
      <c r="F47" s="180">
        <v>96776</v>
      </c>
      <c r="G47" s="187">
        <f t="shared" si="1"/>
        <v>0.1969902681401176</v>
      </c>
      <c r="H47" s="188">
        <v>0.8229</v>
      </c>
      <c r="I47" s="187">
        <f t="shared" si="2"/>
        <v>0.7718111925548524</v>
      </c>
      <c r="J47" s="180">
        <v>42791</v>
      </c>
      <c r="K47" s="187">
        <f t="shared" si="3"/>
        <v>0.08710228325187828</v>
      </c>
      <c r="L47" s="188">
        <v>0.812</v>
      </c>
      <c r="M47" s="180">
        <v>18387</v>
      </c>
      <c r="N47" s="187">
        <f t="shared" si="4"/>
        <v>0.037427255314255004</v>
      </c>
      <c r="O47" s="188">
        <v>0.8289</v>
      </c>
      <c r="P47" s="180">
        <v>25909</v>
      </c>
      <c r="Q47" s="187">
        <f t="shared" si="5"/>
        <v>0.05273849773954604</v>
      </c>
      <c r="R47" s="188">
        <v>0.9109</v>
      </c>
    </row>
    <row r="48" spans="1:18" ht="17.25" customHeight="1" thickTop="1">
      <c r="A48" s="108" t="s">
        <v>236</v>
      </c>
      <c r="B48" s="109">
        <f>SUM(B5:B47)</f>
        <v>1482310</v>
      </c>
      <c r="C48" s="109">
        <f>SUM(C5:C47)</f>
        <v>531522</v>
      </c>
      <c r="D48" s="113">
        <f>C48/B48</f>
        <v>0.3585768159156991</v>
      </c>
      <c r="E48" s="114">
        <f>AVERAGE(E5:E47)</f>
        <v>0.8120266666666667</v>
      </c>
      <c r="F48" s="110">
        <f>SUM(F5:F47)</f>
        <v>197818</v>
      </c>
      <c r="G48" s="113">
        <f t="shared" si="1"/>
        <v>0.13345251668004668</v>
      </c>
      <c r="H48" s="114">
        <f>AVERAGE(H5:H47)</f>
        <v>0.8488266666666667</v>
      </c>
      <c r="I48" s="113">
        <f t="shared" si="2"/>
        <v>0.4920293325957458</v>
      </c>
      <c r="J48" s="111">
        <f>SUM(J5:J47)</f>
        <v>90487</v>
      </c>
      <c r="K48" s="113">
        <f t="shared" si="3"/>
        <v>0.061044585815382746</v>
      </c>
      <c r="L48" s="114">
        <f>AVERAGE(L5:L47)</f>
        <v>0.8354466666666666</v>
      </c>
      <c r="M48" s="110">
        <f>SUM(M5:M47)</f>
        <v>40976</v>
      </c>
      <c r="N48" s="113">
        <f t="shared" si="4"/>
        <v>0.027643340461846713</v>
      </c>
      <c r="O48" s="114">
        <f>AVERAGE(O5:O47)</f>
        <v>0.8547533333333334</v>
      </c>
      <c r="P48" s="110">
        <f>SUM(P5:P47)</f>
        <v>64844</v>
      </c>
      <c r="Q48" s="113">
        <f t="shared" si="5"/>
        <v>0.043745235477059455</v>
      </c>
      <c r="R48" s="112">
        <f>AVERAGE(R5:R47)</f>
        <v>7.278453333333332</v>
      </c>
    </row>
    <row r="49" spans="1:17" ht="15.75" customHeight="1">
      <c r="A49" s="10"/>
      <c r="B49" s="5"/>
      <c r="C49" s="5"/>
      <c r="D49" s="5"/>
      <c r="E49" s="5"/>
      <c r="F49" s="5"/>
      <c r="G49" s="5"/>
      <c r="H49" s="5"/>
      <c r="I49" s="7"/>
      <c r="J49" s="32"/>
      <c r="K49" s="32"/>
      <c r="L49" s="32"/>
      <c r="M49" s="33"/>
      <c r="N49" s="32"/>
      <c r="O49" s="32"/>
      <c r="P49" s="32"/>
      <c r="Q49" s="33"/>
    </row>
    <row r="50" spans="3:5" ht="13.5">
      <c r="C50" s="572"/>
      <c r="D50" s="573"/>
      <c r="E50" s="573"/>
    </row>
  </sheetData>
  <sheetProtection/>
  <mergeCells count="10">
    <mergeCell ref="D1:P1"/>
    <mergeCell ref="F2:K2"/>
    <mergeCell ref="C3:E3"/>
    <mergeCell ref="C50:E50"/>
    <mergeCell ref="P3:R3"/>
    <mergeCell ref="A3:A4"/>
    <mergeCell ref="F3:H3"/>
    <mergeCell ref="J3:L3"/>
    <mergeCell ref="M3:O3"/>
    <mergeCell ref="I3:I4"/>
  </mergeCells>
  <printOptions/>
  <pageMargins left="0.46" right="0.1968503937007874" top="0.73" bottom="0.36" header="0.5118110236220472" footer="0.2"/>
  <pageSetup horizontalDpi="300" verticalDpi="300" orientation="landscape" paperSize="9" scale="8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A1:CW53"/>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D6" sqref="D6"/>
    </sheetView>
  </sheetViews>
  <sheetFormatPr defaultColWidth="9.00390625" defaultRowHeight="13.5"/>
  <cols>
    <col min="1" max="1" width="14.50390625" style="1" customWidth="1"/>
    <col min="2" max="2" width="7.50390625" style="0" customWidth="1"/>
    <col min="3" max="3" width="8.125" style="0" customWidth="1"/>
    <col min="4" max="4" width="9.375" style="0" customWidth="1"/>
    <col min="5" max="10" width="9.625" style="0" customWidth="1"/>
  </cols>
  <sheetData>
    <row r="1" ht="21">
      <c r="B1" s="6" t="s">
        <v>359</v>
      </c>
    </row>
    <row r="2" spans="5:10" ht="14.25" thickBot="1">
      <c r="E2" s="581" t="s">
        <v>226</v>
      </c>
      <c r="F2" s="581"/>
      <c r="G2" s="581"/>
      <c r="H2" s="7"/>
      <c r="I2" s="7"/>
      <c r="J2" s="7"/>
    </row>
    <row r="3" spans="1:10" ht="21.75" customHeight="1">
      <c r="A3" s="576"/>
      <c r="B3" s="582" t="s">
        <v>282</v>
      </c>
      <c r="C3" s="583"/>
      <c r="D3" s="578" t="s">
        <v>346</v>
      </c>
      <c r="E3" s="579"/>
      <c r="F3" s="579"/>
      <c r="G3" s="579"/>
      <c r="H3" s="579"/>
      <c r="I3" s="579"/>
      <c r="J3" s="580"/>
    </row>
    <row r="4" spans="1:10" ht="30" customHeight="1" thickBot="1">
      <c r="A4" s="577"/>
      <c r="B4" s="60" t="s">
        <v>376</v>
      </c>
      <c r="C4" s="61" t="s">
        <v>20</v>
      </c>
      <c r="D4" s="59" t="s">
        <v>22</v>
      </c>
      <c r="E4" s="57" t="s">
        <v>23</v>
      </c>
      <c r="F4" s="57" t="s">
        <v>24</v>
      </c>
      <c r="G4" s="57" t="s">
        <v>25</v>
      </c>
      <c r="H4" s="58" t="s">
        <v>26</v>
      </c>
      <c r="I4" s="91" t="s">
        <v>27</v>
      </c>
      <c r="J4" s="92" t="s">
        <v>28</v>
      </c>
    </row>
    <row r="5" spans="1:11" s="7" customFormat="1" ht="18" customHeight="1">
      <c r="A5" s="189" t="s">
        <v>295</v>
      </c>
      <c r="B5" s="142">
        <v>0</v>
      </c>
      <c r="C5" s="190">
        <v>0</v>
      </c>
      <c r="D5" s="191">
        <v>0.839</v>
      </c>
      <c r="E5" s="192">
        <v>0.8274</v>
      </c>
      <c r="F5" s="192">
        <v>0.8243</v>
      </c>
      <c r="G5" s="192">
        <v>0.8291</v>
      </c>
      <c r="H5" s="192">
        <v>0.8309</v>
      </c>
      <c r="I5" s="193">
        <v>0.8266</v>
      </c>
      <c r="J5" s="194">
        <v>0.8377</v>
      </c>
      <c r="K5" s="9"/>
    </row>
    <row r="6" spans="1:11" s="7" customFormat="1" ht="18" customHeight="1">
      <c r="A6" s="90" t="s">
        <v>250</v>
      </c>
      <c r="B6" s="101">
        <v>0</v>
      </c>
      <c r="C6" s="102">
        <v>0</v>
      </c>
      <c r="D6" s="103">
        <v>0.8331</v>
      </c>
      <c r="E6" s="104">
        <v>0.8342</v>
      </c>
      <c r="F6" s="104">
        <v>0.8333</v>
      </c>
      <c r="G6" s="104">
        <v>0.8213</v>
      </c>
      <c r="H6" s="104">
        <v>0.8166</v>
      </c>
      <c r="I6" s="105">
        <v>0.8189</v>
      </c>
      <c r="J6" s="131" t="s">
        <v>345</v>
      </c>
      <c r="K6" s="9"/>
    </row>
    <row r="7" spans="1:11" s="7" customFormat="1" ht="18" customHeight="1">
      <c r="A7" s="90" t="s">
        <v>251</v>
      </c>
      <c r="B7" s="101">
        <v>0</v>
      </c>
      <c r="C7" s="102">
        <v>0</v>
      </c>
      <c r="D7" s="103">
        <v>0.8589</v>
      </c>
      <c r="E7" s="104">
        <v>0.8535</v>
      </c>
      <c r="F7" s="104">
        <v>0.8463</v>
      </c>
      <c r="G7" s="104">
        <v>0.8448</v>
      </c>
      <c r="H7" s="104">
        <v>0.8359</v>
      </c>
      <c r="I7" s="151">
        <v>0.8332</v>
      </c>
      <c r="J7" s="131" t="s">
        <v>345</v>
      </c>
      <c r="K7" s="9"/>
    </row>
    <row r="8" spans="1:11" s="7" customFormat="1" ht="18" customHeight="1">
      <c r="A8" s="90" t="s">
        <v>237</v>
      </c>
      <c r="B8" s="101">
        <v>24</v>
      </c>
      <c r="C8" s="148">
        <v>15</v>
      </c>
      <c r="D8" s="103">
        <v>0.9518</v>
      </c>
      <c r="E8" s="104">
        <v>0.9491</v>
      </c>
      <c r="F8" s="104">
        <v>0.953</v>
      </c>
      <c r="G8" s="150">
        <v>0.9546</v>
      </c>
      <c r="H8" s="150">
        <v>0.9554</v>
      </c>
      <c r="I8" s="151">
        <v>0.9626</v>
      </c>
      <c r="J8" s="152">
        <v>0.96</v>
      </c>
      <c r="K8" s="9"/>
    </row>
    <row r="9" spans="1:11" s="7" customFormat="1" ht="18" customHeight="1">
      <c r="A9" s="90" t="s">
        <v>239</v>
      </c>
      <c r="B9" s="101">
        <v>234</v>
      </c>
      <c r="C9" s="102">
        <v>11</v>
      </c>
      <c r="D9" s="103">
        <v>0.8967</v>
      </c>
      <c r="E9" s="104">
        <v>0.8996</v>
      </c>
      <c r="F9" s="104">
        <v>0.8903</v>
      </c>
      <c r="G9" s="104">
        <v>0.8912</v>
      </c>
      <c r="H9" s="104">
        <v>0.8885</v>
      </c>
      <c r="I9" s="105">
        <v>0.8951</v>
      </c>
      <c r="J9" s="106">
        <v>0.904</v>
      </c>
      <c r="K9" s="9"/>
    </row>
    <row r="10" spans="1:11" s="7" customFormat="1" ht="18" customHeight="1">
      <c r="A10" s="90" t="s">
        <v>252</v>
      </c>
      <c r="B10" s="101">
        <v>0</v>
      </c>
      <c r="C10" s="102">
        <v>0</v>
      </c>
      <c r="D10" s="103">
        <v>0.8719</v>
      </c>
      <c r="E10" s="104">
        <v>0.8859</v>
      </c>
      <c r="F10" s="104">
        <v>0.8907</v>
      </c>
      <c r="G10" s="104">
        <v>0.9053</v>
      </c>
      <c r="H10" s="104">
        <v>0.8725</v>
      </c>
      <c r="I10" s="105">
        <v>0.8777</v>
      </c>
      <c r="J10" s="106">
        <v>0.8808</v>
      </c>
      <c r="K10" s="9"/>
    </row>
    <row r="11" spans="1:11" s="7" customFormat="1" ht="18" customHeight="1">
      <c r="A11" s="90" t="s">
        <v>253</v>
      </c>
      <c r="B11" s="139">
        <v>0</v>
      </c>
      <c r="C11" s="102">
        <v>0</v>
      </c>
      <c r="D11" s="103">
        <v>0.8852</v>
      </c>
      <c r="E11" s="104">
        <v>0.9012</v>
      </c>
      <c r="F11" s="104">
        <v>0.9007</v>
      </c>
      <c r="G11" s="104">
        <v>0.8994</v>
      </c>
      <c r="H11" s="150">
        <v>0.8989</v>
      </c>
      <c r="I11" s="151">
        <v>0.9018</v>
      </c>
      <c r="J11" s="131" t="s">
        <v>345</v>
      </c>
      <c r="K11" s="9"/>
    </row>
    <row r="12" spans="1:11" s="7" customFormat="1" ht="18" customHeight="1">
      <c r="A12" s="90" t="s">
        <v>240</v>
      </c>
      <c r="B12" s="139">
        <v>161</v>
      </c>
      <c r="C12" s="102">
        <v>134</v>
      </c>
      <c r="D12" s="103">
        <v>0.9222</v>
      </c>
      <c r="E12" s="104">
        <v>0.9286</v>
      </c>
      <c r="F12" s="104">
        <v>0.9304</v>
      </c>
      <c r="G12" s="150">
        <v>0.9344</v>
      </c>
      <c r="H12" s="150">
        <v>0.9248</v>
      </c>
      <c r="I12" s="151">
        <v>0.9349</v>
      </c>
      <c r="J12" s="131" t="s">
        <v>345</v>
      </c>
      <c r="K12" s="9"/>
    </row>
    <row r="13" spans="1:11" s="7" customFormat="1" ht="18" customHeight="1">
      <c r="A13" s="90" t="s">
        <v>254</v>
      </c>
      <c r="B13" s="101">
        <v>0</v>
      </c>
      <c r="C13" s="148">
        <v>0</v>
      </c>
      <c r="D13" s="103">
        <v>0.872</v>
      </c>
      <c r="E13" s="104">
        <v>0.8557</v>
      </c>
      <c r="F13" s="104">
        <v>0.8567</v>
      </c>
      <c r="G13" s="150">
        <v>0.8524</v>
      </c>
      <c r="H13" s="150">
        <v>0.8564</v>
      </c>
      <c r="I13" s="151">
        <v>0.8585</v>
      </c>
      <c r="J13" s="131" t="s">
        <v>345</v>
      </c>
      <c r="K13" s="9"/>
    </row>
    <row r="14" spans="1:11" s="7" customFormat="1" ht="18" customHeight="1">
      <c r="A14" s="90" t="s">
        <v>255</v>
      </c>
      <c r="B14" s="139">
        <v>169</v>
      </c>
      <c r="C14" s="102">
        <v>131</v>
      </c>
      <c r="D14" s="103">
        <v>0.8502</v>
      </c>
      <c r="E14" s="104">
        <v>0.8458</v>
      </c>
      <c r="F14" s="104">
        <v>0.8402</v>
      </c>
      <c r="G14" s="104">
        <v>0.8413</v>
      </c>
      <c r="H14" s="150">
        <v>0.8395</v>
      </c>
      <c r="I14" s="151">
        <v>0.8415</v>
      </c>
      <c r="J14" s="152">
        <v>0.8552</v>
      </c>
      <c r="K14" s="9"/>
    </row>
    <row r="15" spans="1:11" s="7" customFormat="1" ht="18" customHeight="1">
      <c r="A15" s="90" t="s">
        <v>256</v>
      </c>
      <c r="B15" s="101">
        <v>0</v>
      </c>
      <c r="C15" s="102">
        <v>0</v>
      </c>
      <c r="D15" s="103">
        <v>0.851</v>
      </c>
      <c r="E15" s="104">
        <v>0.8535</v>
      </c>
      <c r="F15" s="104">
        <v>0.8583</v>
      </c>
      <c r="G15" s="104">
        <v>0.8574</v>
      </c>
      <c r="H15" s="104">
        <v>0.8441</v>
      </c>
      <c r="I15" s="105">
        <v>0.8433</v>
      </c>
      <c r="J15" s="131" t="s">
        <v>345</v>
      </c>
      <c r="K15" s="9"/>
    </row>
    <row r="16" spans="1:11" s="7" customFormat="1" ht="18" customHeight="1">
      <c r="A16" s="90" t="s">
        <v>257</v>
      </c>
      <c r="B16" s="101">
        <v>3550</v>
      </c>
      <c r="C16" s="148">
        <v>1508</v>
      </c>
      <c r="D16" s="103">
        <v>0.8275</v>
      </c>
      <c r="E16" s="104">
        <v>0.8289</v>
      </c>
      <c r="F16" s="104">
        <v>0.8301</v>
      </c>
      <c r="G16" s="104">
        <v>0.8315</v>
      </c>
      <c r="H16" s="104">
        <v>0.8323</v>
      </c>
      <c r="I16" s="105">
        <v>0.8278</v>
      </c>
      <c r="J16" s="106">
        <v>0.8193</v>
      </c>
      <c r="K16" s="9"/>
    </row>
    <row r="17" spans="1:11" s="7" customFormat="1" ht="18" customHeight="1">
      <c r="A17" s="90" t="s">
        <v>258</v>
      </c>
      <c r="B17" s="101">
        <v>2884</v>
      </c>
      <c r="C17" s="102">
        <v>1944</v>
      </c>
      <c r="D17" s="103">
        <v>0.7349</v>
      </c>
      <c r="E17" s="104">
        <v>0.7203</v>
      </c>
      <c r="F17" s="104">
        <v>0.7265</v>
      </c>
      <c r="G17" s="104">
        <v>0.742</v>
      </c>
      <c r="H17" s="150">
        <v>0.7552</v>
      </c>
      <c r="I17" s="151">
        <v>0.794</v>
      </c>
      <c r="J17" s="131" t="s">
        <v>345</v>
      </c>
      <c r="K17" s="27"/>
    </row>
    <row r="18" spans="1:11" s="7" customFormat="1" ht="18" customHeight="1">
      <c r="A18" s="90" t="s">
        <v>259</v>
      </c>
      <c r="B18" s="139">
        <v>0</v>
      </c>
      <c r="C18" s="102">
        <v>0</v>
      </c>
      <c r="D18" s="103">
        <v>0.8222</v>
      </c>
      <c r="E18" s="104">
        <v>0.8254</v>
      </c>
      <c r="F18" s="104">
        <v>0.8143</v>
      </c>
      <c r="G18" s="104">
        <v>0.8146</v>
      </c>
      <c r="H18" s="104">
        <v>0.8108</v>
      </c>
      <c r="I18" s="151">
        <v>0.8121</v>
      </c>
      <c r="J18" s="152">
        <v>0.8007</v>
      </c>
      <c r="K18" s="9"/>
    </row>
    <row r="19" spans="1:11" s="31" customFormat="1" ht="18" customHeight="1">
      <c r="A19" s="90" t="s">
        <v>260</v>
      </c>
      <c r="B19" s="101">
        <v>0</v>
      </c>
      <c r="C19" s="148">
        <v>0</v>
      </c>
      <c r="D19" s="103">
        <v>0.8442</v>
      </c>
      <c r="E19" s="104">
        <v>0.8469</v>
      </c>
      <c r="F19" s="104">
        <v>0.8483</v>
      </c>
      <c r="G19" s="104">
        <v>0.8498</v>
      </c>
      <c r="H19" s="104">
        <v>0.8511</v>
      </c>
      <c r="I19" s="105">
        <v>0.8525</v>
      </c>
      <c r="J19" s="131" t="s">
        <v>345</v>
      </c>
      <c r="K19" s="30"/>
    </row>
    <row r="20" spans="1:11" s="7" customFormat="1" ht="18" customHeight="1">
      <c r="A20" s="90" t="s">
        <v>261</v>
      </c>
      <c r="B20" s="139">
        <v>0</v>
      </c>
      <c r="C20" s="102">
        <v>0</v>
      </c>
      <c r="D20" s="103">
        <v>0.8401</v>
      </c>
      <c r="E20" s="104">
        <v>0.8471</v>
      </c>
      <c r="F20" s="104">
        <v>0.8161</v>
      </c>
      <c r="G20" s="104">
        <v>0.8174</v>
      </c>
      <c r="H20" s="104">
        <v>0.8188</v>
      </c>
      <c r="I20" s="151">
        <v>0.7851</v>
      </c>
      <c r="J20" s="131" t="s">
        <v>345</v>
      </c>
      <c r="K20" s="9"/>
    </row>
    <row r="21" spans="1:11" s="7" customFormat="1" ht="18" customHeight="1">
      <c r="A21" s="90" t="s">
        <v>262</v>
      </c>
      <c r="B21" s="101">
        <v>0</v>
      </c>
      <c r="C21" s="148">
        <v>0</v>
      </c>
      <c r="D21" s="103">
        <v>0.8856</v>
      </c>
      <c r="E21" s="104">
        <v>0.8822</v>
      </c>
      <c r="F21" s="150">
        <v>0.8732</v>
      </c>
      <c r="G21" s="150">
        <v>0.8673</v>
      </c>
      <c r="H21" s="150">
        <v>0.8652</v>
      </c>
      <c r="I21" s="151">
        <v>0.8698</v>
      </c>
      <c r="J21" s="131" t="s">
        <v>345</v>
      </c>
      <c r="K21" s="9"/>
    </row>
    <row r="22" spans="1:13" s="7" customFormat="1" ht="18" customHeight="1">
      <c r="A22" s="90" t="s">
        <v>263</v>
      </c>
      <c r="B22" s="139">
        <v>169</v>
      </c>
      <c r="C22" s="102">
        <v>178</v>
      </c>
      <c r="D22" s="103">
        <v>0.8592</v>
      </c>
      <c r="E22" s="104">
        <v>0.8586</v>
      </c>
      <c r="F22" s="104">
        <v>0.8541</v>
      </c>
      <c r="G22" s="104">
        <v>0.8475</v>
      </c>
      <c r="H22" s="104">
        <v>0.8494</v>
      </c>
      <c r="I22" s="105">
        <v>0.8623</v>
      </c>
      <c r="J22" s="106">
        <v>0.8712</v>
      </c>
      <c r="K22" s="9"/>
      <c r="M22" s="13"/>
    </row>
    <row r="23" spans="1:12" s="7" customFormat="1" ht="18" customHeight="1">
      <c r="A23" s="90" t="s">
        <v>264</v>
      </c>
      <c r="B23" s="101">
        <v>4994</v>
      </c>
      <c r="C23" s="148">
        <v>318</v>
      </c>
      <c r="D23" s="103">
        <v>0.8493</v>
      </c>
      <c r="E23" s="104">
        <v>0.8415</v>
      </c>
      <c r="F23" s="104">
        <v>0.8101</v>
      </c>
      <c r="G23" s="104">
        <v>0.8122</v>
      </c>
      <c r="H23" s="104">
        <v>0.8118</v>
      </c>
      <c r="I23" s="105">
        <v>0.802</v>
      </c>
      <c r="J23" s="106">
        <v>0.7925</v>
      </c>
      <c r="K23" s="9"/>
      <c r="L23" s="9"/>
    </row>
    <row r="24" spans="1:11" s="7" customFormat="1" ht="18" customHeight="1">
      <c r="A24" s="90" t="s">
        <v>265</v>
      </c>
      <c r="B24" s="139">
        <v>0</v>
      </c>
      <c r="C24" s="148">
        <v>0</v>
      </c>
      <c r="D24" s="103">
        <v>0.889</v>
      </c>
      <c r="E24" s="104">
        <v>0.876</v>
      </c>
      <c r="F24" s="104">
        <v>0.884</v>
      </c>
      <c r="G24" s="104">
        <v>0.883</v>
      </c>
      <c r="H24" s="150">
        <v>0.882</v>
      </c>
      <c r="I24" s="151">
        <v>0.866</v>
      </c>
      <c r="J24" s="152">
        <v>0.804</v>
      </c>
      <c r="K24" s="9"/>
    </row>
    <row r="25" spans="1:11" s="7" customFormat="1" ht="18" customHeight="1">
      <c r="A25" s="90" t="s">
        <v>266</v>
      </c>
      <c r="B25" s="101">
        <v>1007</v>
      </c>
      <c r="C25" s="148">
        <v>246</v>
      </c>
      <c r="D25" s="103">
        <v>0.8837</v>
      </c>
      <c r="E25" s="104">
        <v>0.877</v>
      </c>
      <c r="F25" s="104">
        <v>0.8563</v>
      </c>
      <c r="G25" s="104">
        <v>0.8523</v>
      </c>
      <c r="H25" s="104">
        <v>0.8485</v>
      </c>
      <c r="I25" s="105">
        <v>0.8513</v>
      </c>
      <c r="J25" s="131" t="s">
        <v>345</v>
      </c>
      <c r="K25" s="9"/>
    </row>
    <row r="26" spans="1:11" s="7" customFormat="1" ht="18" customHeight="1">
      <c r="A26" s="90" t="s">
        <v>267</v>
      </c>
      <c r="B26" s="101">
        <v>1083</v>
      </c>
      <c r="C26" s="148">
        <v>601</v>
      </c>
      <c r="D26" s="103">
        <v>0.8178</v>
      </c>
      <c r="E26" s="104">
        <v>0.8288</v>
      </c>
      <c r="F26" s="104">
        <v>0.8405</v>
      </c>
      <c r="G26" s="104">
        <v>0.8512</v>
      </c>
      <c r="H26" s="104">
        <v>0.8565</v>
      </c>
      <c r="I26" s="105">
        <v>0.8643</v>
      </c>
      <c r="J26" s="131">
        <v>0.8692</v>
      </c>
      <c r="K26" s="9"/>
    </row>
    <row r="27" spans="1:11" s="7" customFormat="1" ht="18" customHeight="1">
      <c r="A27" s="90" t="s">
        <v>268</v>
      </c>
      <c r="B27" s="101">
        <v>186</v>
      </c>
      <c r="C27" s="148">
        <v>103</v>
      </c>
      <c r="D27" s="103">
        <v>0.9035</v>
      </c>
      <c r="E27" s="104">
        <v>0.9087</v>
      </c>
      <c r="F27" s="104">
        <v>0.9163</v>
      </c>
      <c r="G27" s="150">
        <v>0.9167</v>
      </c>
      <c r="H27" s="150">
        <v>0.9137</v>
      </c>
      <c r="I27" s="151">
        <v>0.9138</v>
      </c>
      <c r="J27" s="131" t="s">
        <v>345</v>
      </c>
      <c r="K27" s="9"/>
    </row>
    <row r="28" spans="1:11" s="7" customFormat="1" ht="18" customHeight="1">
      <c r="A28" s="90" t="s">
        <v>336</v>
      </c>
      <c r="B28" s="101">
        <v>1073</v>
      </c>
      <c r="C28" s="148">
        <v>446</v>
      </c>
      <c r="D28" s="103">
        <v>0.8095</v>
      </c>
      <c r="E28" s="104">
        <v>0.8619</v>
      </c>
      <c r="F28" s="104">
        <v>0.8741</v>
      </c>
      <c r="G28" s="150">
        <v>0.8839</v>
      </c>
      <c r="H28" s="150">
        <v>0.8796</v>
      </c>
      <c r="I28" s="151">
        <v>0.8485</v>
      </c>
      <c r="J28" s="152">
        <v>0.8343</v>
      </c>
      <c r="K28" s="9"/>
    </row>
    <row r="29" spans="1:11" s="7" customFormat="1" ht="18" customHeight="1">
      <c r="A29" s="90" t="s">
        <v>269</v>
      </c>
      <c r="B29" s="139">
        <v>195</v>
      </c>
      <c r="C29" s="102">
        <v>71</v>
      </c>
      <c r="D29" s="103">
        <v>0.8713</v>
      </c>
      <c r="E29" s="104">
        <v>0.8706</v>
      </c>
      <c r="F29" s="104">
        <v>0.8701</v>
      </c>
      <c r="G29" s="150">
        <v>0.8759</v>
      </c>
      <c r="H29" s="150">
        <v>0.866</v>
      </c>
      <c r="I29" s="151">
        <v>0.8631</v>
      </c>
      <c r="J29" s="152">
        <v>0.8576</v>
      </c>
      <c r="K29" s="9"/>
    </row>
    <row r="30" spans="1:11" s="7" customFormat="1" ht="18" customHeight="1">
      <c r="A30" s="154" t="s">
        <v>270</v>
      </c>
      <c r="B30" s="101">
        <v>0</v>
      </c>
      <c r="C30" s="102">
        <v>0</v>
      </c>
      <c r="D30" s="103">
        <v>0.8492</v>
      </c>
      <c r="E30" s="104">
        <v>0.8459</v>
      </c>
      <c r="F30" s="104">
        <v>0.8491</v>
      </c>
      <c r="G30" s="104">
        <v>0.8436</v>
      </c>
      <c r="H30" s="104">
        <v>0.8516</v>
      </c>
      <c r="I30" s="105">
        <v>0.8464</v>
      </c>
      <c r="J30" s="106">
        <v>0.8453</v>
      </c>
      <c r="K30" s="9"/>
    </row>
    <row r="31" spans="1:11" s="7" customFormat="1" ht="18" customHeight="1">
      <c r="A31" s="90" t="s">
        <v>241</v>
      </c>
      <c r="B31" s="101">
        <v>206</v>
      </c>
      <c r="C31" s="148">
        <v>61</v>
      </c>
      <c r="D31" s="103">
        <v>0.9016</v>
      </c>
      <c r="E31" s="104">
        <v>0.895</v>
      </c>
      <c r="F31" s="104">
        <v>0.8959</v>
      </c>
      <c r="G31" s="104">
        <v>0.8994</v>
      </c>
      <c r="H31" s="104">
        <v>0.8932</v>
      </c>
      <c r="I31" s="105">
        <v>0.8876</v>
      </c>
      <c r="J31" s="106">
        <v>0.869</v>
      </c>
      <c r="K31" s="9"/>
    </row>
    <row r="32" spans="1:11" s="7" customFormat="1" ht="18" customHeight="1">
      <c r="A32" s="90" t="s">
        <v>242</v>
      </c>
      <c r="B32" s="139">
        <v>28</v>
      </c>
      <c r="C32" s="102">
        <v>28</v>
      </c>
      <c r="D32" s="103">
        <v>0.9163</v>
      </c>
      <c r="E32" s="150">
        <v>0.915</v>
      </c>
      <c r="F32" s="150">
        <v>0.9201</v>
      </c>
      <c r="G32" s="150">
        <v>0.9246</v>
      </c>
      <c r="H32" s="150">
        <v>0.9095</v>
      </c>
      <c r="I32" s="151">
        <v>0.913</v>
      </c>
      <c r="J32" s="131" t="s">
        <v>345</v>
      </c>
      <c r="K32" s="9"/>
    </row>
    <row r="33" spans="1:11" s="7" customFormat="1" ht="18" customHeight="1">
      <c r="A33" s="90" t="s">
        <v>243</v>
      </c>
      <c r="B33" s="101">
        <v>95</v>
      </c>
      <c r="C33" s="148">
        <v>22</v>
      </c>
      <c r="D33" s="103">
        <v>0.9506</v>
      </c>
      <c r="E33" s="150">
        <v>0.9538</v>
      </c>
      <c r="F33" s="150">
        <v>0.9484</v>
      </c>
      <c r="G33" s="150">
        <v>0.9492</v>
      </c>
      <c r="H33" s="150">
        <v>0.9439</v>
      </c>
      <c r="I33" s="151">
        <v>0.9347</v>
      </c>
      <c r="J33" s="152">
        <v>0.9521</v>
      </c>
      <c r="K33" s="9"/>
    </row>
    <row r="34" spans="1:11" s="7" customFormat="1" ht="18" customHeight="1">
      <c r="A34" s="90" t="s">
        <v>271</v>
      </c>
      <c r="B34" s="139">
        <v>872</v>
      </c>
      <c r="C34" s="102">
        <v>263</v>
      </c>
      <c r="D34" s="103">
        <v>0.9289</v>
      </c>
      <c r="E34" s="104">
        <v>0.9251</v>
      </c>
      <c r="F34" s="104">
        <v>0.9219</v>
      </c>
      <c r="G34" s="104">
        <v>0.9198</v>
      </c>
      <c r="H34" s="104">
        <v>0.9194</v>
      </c>
      <c r="I34" s="105">
        <v>0.9277</v>
      </c>
      <c r="J34" s="131" t="s">
        <v>345</v>
      </c>
      <c r="K34" s="9"/>
    </row>
    <row r="35" spans="1:11" s="7" customFormat="1" ht="18" customHeight="1">
      <c r="A35" s="90" t="s">
        <v>238</v>
      </c>
      <c r="B35" s="139">
        <v>0</v>
      </c>
      <c r="C35" s="102">
        <v>0</v>
      </c>
      <c r="D35" s="103">
        <v>0.8656</v>
      </c>
      <c r="E35" s="104">
        <v>0.858</v>
      </c>
      <c r="F35" s="104">
        <v>0.8541</v>
      </c>
      <c r="G35" s="104">
        <v>0.8642</v>
      </c>
      <c r="H35" s="104">
        <v>0.8663</v>
      </c>
      <c r="I35" s="105">
        <v>0.8771</v>
      </c>
      <c r="J35" s="131" t="s">
        <v>345</v>
      </c>
      <c r="K35" s="9"/>
    </row>
    <row r="36" spans="1:11" s="7" customFormat="1" ht="18" customHeight="1">
      <c r="A36" s="154" t="s">
        <v>272</v>
      </c>
      <c r="B36" s="101">
        <v>2216</v>
      </c>
      <c r="C36" s="102">
        <v>0</v>
      </c>
      <c r="D36" s="103">
        <v>0.8772</v>
      </c>
      <c r="E36" s="104">
        <v>0.8761</v>
      </c>
      <c r="F36" s="104">
        <v>0.8788</v>
      </c>
      <c r="G36" s="104">
        <v>0.8838</v>
      </c>
      <c r="H36" s="104">
        <v>0.8818</v>
      </c>
      <c r="I36" s="105">
        <v>0.8952</v>
      </c>
      <c r="J36" s="106">
        <v>0.8959</v>
      </c>
      <c r="K36" s="9"/>
    </row>
    <row r="37" spans="1:11" s="7" customFormat="1" ht="18" customHeight="1">
      <c r="A37" s="90" t="s">
        <v>244</v>
      </c>
      <c r="B37" s="163" t="s">
        <v>39</v>
      </c>
      <c r="C37" s="102">
        <v>252</v>
      </c>
      <c r="D37" s="103">
        <v>0.89</v>
      </c>
      <c r="E37" s="104">
        <v>0.8962</v>
      </c>
      <c r="F37" s="150">
        <v>0.9008</v>
      </c>
      <c r="G37" s="150">
        <v>0.9057</v>
      </c>
      <c r="H37" s="150">
        <v>0.9098</v>
      </c>
      <c r="I37" s="151">
        <v>0.9093</v>
      </c>
      <c r="J37" s="152">
        <v>0.904</v>
      </c>
      <c r="K37" s="9"/>
    </row>
    <row r="38" spans="1:11" s="7" customFormat="1" ht="18" customHeight="1">
      <c r="A38" s="90" t="s">
        <v>273</v>
      </c>
      <c r="B38" s="101">
        <v>2437</v>
      </c>
      <c r="C38" s="148">
        <v>413</v>
      </c>
      <c r="D38" s="103">
        <v>0.8806</v>
      </c>
      <c r="E38" s="104">
        <v>0.8841</v>
      </c>
      <c r="F38" s="104">
        <v>0.8898</v>
      </c>
      <c r="G38" s="104">
        <v>0.8907</v>
      </c>
      <c r="H38" s="150">
        <v>0.891</v>
      </c>
      <c r="I38" s="151">
        <v>0.8952</v>
      </c>
      <c r="J38" s="131" t="s">
        <v>345</v>
      </c>
      <c r="K38" s="9"/>
    </row>
    <row r="39" spans="1:11" s="7" customFormat="1" ht="18" customHeight="1">
      <c r="A39" s="90" t="s">
        <v>274</v>
      </c>
      <c r="B39" s="101">
        <v>153</v>
      </c>
      <c r="C39" s="148">
        <v>148</v>
      </c>
      <c r="D39" s="103">
        <v>0.892</v>
      </c>
      <c r="E39" s="104">
        <v>0.874</v>
      </c>
      <c r="F39" s="104">
        <v>0.851</v>
      </c>
      <c r="G39" s="104">
        <v>0.852</v>
      </c>
      <c r="H39" s="104">
        <v>0.846</v>
      </c>
      <c r="I39" s="105">
        <v>0.833</v>
      </c>
      <c r="J39" s="106">
        <v>0.822</v>
      </c>
      <c r="K39" s="9"/>
    </row>
    <row r="40" spans="1:101" s="29" customFormat="1" ht="18" customHeight="1">
      <c r="A40" s="90" t="s">
        <v>275</v>
      </c>
      <c r="B40" s="139">
        <v>30146</v>
      </c>
      <c r="C40" s="102">
        <v>354</v>
      </c>
      <c r="D40" s="103">
        <v>0.8845</v>
      </c>
      <c r="E40" s="104">
        <v>0.88</v>
      </c>
      <c r="F40" s="104">
        <v>0.8796</v>
      </c>
      <c r="G40" s="104">
        <v>0.8934</v>
      </c>
      <c r="H40" s="150">
        <v>0.8927</v>
      </c>
      <c r="I40" s="151">
        <v>0.8896</v>
      </c>
      <c r="J40" s="131" t="s">
        <v>345</v>
      </c>
      <c r="K40" s="30"/>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row>
    <row r="41" spans="1:101" s="7" customFormat="1" ht="18" customHeight="1">
      <c r="A41" s="141" t="s">
        <v>276</v>
      </c>
      <c r="B41" s="142">
        <v>473</v>
      </c>
      <c r="C41" s="143">
        <v>86</v>
      </c>
      <c r="D41" s="144">
        <v>0.8854</v>
      </c>
      <c r="E41" s="145">
        <v>0.8838</v>
      </c>
      <c r="F41" s="145">
        <v>0.8919</v>
      </c>
      <c r="G41" s="145">
        <v>0.893</v>
      </c>
      <c r="H41" s="145">
        <v>0.8965</v>
      </c>
      <c r="I41" s="146">
        <v>0.8898</v>
      </c>
      <c r="J41" s="147">
        <v>0.8841</v>
      </c>
      <c r="K41" s="30"/>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row>
    <row r="42" spans="1:101" s="7" customFormat="1" ht="18" customHeight="1">
      <c r="A42" s="90" t="s">
        <v>277</v>
      </c>
      <c r="B42" s="163" t="s">
        <v>169</v>
      </c>
      <c r="C42" s="203" t="s">
        <v>169</v>
      </c>
      <c r="D42" s="103">
        <v>0.9035</v>
      </c>
      <c r="E42" s="104">
        <v>0.8856</v>
      </c>
      <c r="F42" s="104">
        <v>0.8858</v>
      </c>
      <c r="G42" s="104">
        <v>0.8921</v>
      </c>
      <c r="H42" s="104">
        <v>0.8972</v>
      </c>
      <c r="I42" s="105">
        <v>0.9142</v>
      </c>
      <c r="J42" s="106">
        <v>0.9155</v>
      </c>
      <c r="K42" s="30"/>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row>
    <row r="43" spans="1:101" s="7" customFormat="1" ht="18" customHeight="1">
      <c r="A43" s="90" t="s">
        <v>245</v>
      </c>
      <c r="B43" s="139">
        <v>30</v>
      </c>
      <c r="C43" s="102">
        <v>15</v>
      </c>
      <c r="D43" s="103">
        <v>0.9425</v>
      </c>
      <c r="E43" s="104">
        <v>0.949</v>
      </c>
      <c r="F43" s="104">
        <v>0.8656</v>
      </c>
      <c r="G43" s="150" t="s">
        <v>380</v>
      </c>
      <c r="H43" s="150">
        <v>0.9214</v>
      </c>
      <c r="I43" s="151">
        <v>0.9199</v>
      </c>
      <c r="J43" s="131" t="s">
        <v>345</v>
      </c>
      <c r="K43" s="30"/>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row>
    <row r="44" spans="1:11" s="7" customFormat="1" ht="18" customHeight="1">
      <c r="A44" s="90" t="s">
        <v>246</v>
      </c>
      <c r="B44" s="101">
        <v>612</v>
      </c>
      <c r="C44" s="148">
        <v>99</v>
      </c>
      <c r="D44" s="103">
        <v>0.9273</v>
      </c>
      <c r="E44" s="104">
        <v>0.9315</v>
      </c>
      <c r="F44" s="104">
        <v>0.9391</v>
      </c>
      <c r="G44" s="104">
        <v>0.9379</v>
      </c>
      <c r="H44" s="104">
        <v>0.933</v>
      </c>
      <c r="I44" s="105">
        <v>0.9243</v>
      </c>
      <c r="J44" s="106">
        <v>0.92</v>
      </c>
      <c r="K44" s="9"/>
    </row>
    <row r="45" spans="1:11" s="7" customFormat="1" ht="18" customHeight="1">
      <c r="A45" s="90" t="s">
        <v>278</v>
      </c>
      <c r="B45" s="101">
        <v>381</v>
      </c>
      <c r="C45" s="148">
        <v>25</v>
      </c>
      <c r="D45" s="103">
        <v>0.8928</v>
      </c>
      <c r="E45" s="104">
        <v>0.8748</v>
      </c>
      <c r="F45" s="104">
        <v>0.8756</v>
      </c>
      <c r="G45" s="104">
        <v>0.8842</v>
      </c>
      <c r="H45" s="104">
        <v>0.8892</v>
      </c>
      <c r="I45" s="105">
        <v>0.9009</v>
      </c>
      <c r="J45" s="106">
        <v>0.8875</v>
      </c>
      <c r="K45" s="9"/>
    </row>
    <row r="46" spans="1:11" s="7" customFormat="1" ht="18" customHeight="1">
      <c r="A46" s="166" t="s">
        <v>279</v>
      </c>
      <c r="B46" s="172" t="s">
        <v>395</v>
      </c>
      <c r="C46" s="167">
        <v>18</v>
      </c>
      <c r="D46" s="168">
        <v>0.8544</v>
      </c>
      <c r="E46" s="169">
        <v>0.855</v>
      </c>
      <c r="F46" s="169">
        <v>0.8526</v>
      </c>
      <c r="G46" s="169">
        <v>0.84</v>
      </c>
      <c r="H46" s="169">
        <v>0.851</v>
      </c>
      <c r="I46" s="170">
        <v>0.8855</v>
      </c>
      <c r="J46" s="171">
        <v>0.8911</v>
      </c>
      <c r="K46" s="9"/>
    </row>
    <row r="47" spans="1:11" s="7" customFormat="1" ht="18" customHeight="1" thickBot="1">
      <c r="A47" s="479" t="s">
        <v>247</v>
      </c>
      <c r="B47" s="480">
        <v>312</v>
      </c>
      <c r="C47" s="481">
        <v>219</v>
      </c>
      <c r="D47" s="482">
        <v>0.8935</v>
      </c>
      <c r="E47" s="483">
        <v>0.9115</v>
      </c>
      <c r="F47" s="483">
        <v>0.9093</v>
      </c>
      <c r="G47" s="483">
        <v>0.9028</v>
      </c>
      <c r="H47" s="169">
        <v>0.8882</v>
      </c>
      <c r="I47" s="170">
        <v>0.909</v>
      </c>
      <c r="J47" s="171">
        <v>0.9006</v>
      </c>
      <c r="K47" s="9"/>
    </row>
    <row r="48" spans="1:11" s="7" customFormat="1" ht="18" customHeight="1" thickBot="1" thickTop="1">
      <c r="A48" s="484" t="s">
        <v>300</v>
      </c>
      <c r="B48" s="485">
        <f>SUM(B5:B47)</f>
        <v>53690</v>
      </c>
      <c r="C48" s="486">
        <f>SUM(C5:C47)</f>
        <v>7709</v>
      </c>
      <c r="D48" s="487">
        <f aca="true" t="shared" si="0" ref="D48:I48">AVERAGE(D5:D47)</f>
        <v>0.8745511627906978</v>
      </c>
      <c r="E48" s="488">
        <f t="shared" si="0"/>
        <v>0.8744837209302323</v>
      </c>
      <c r="F48" s="488">
        <f t="shared" si="0"/>
        <v>0.8708744186046513</v>
      </c>
      <c r="G48" s="488">
        <f t="shared" si="0"/>
        <v>0.8726880952380951</v>
      </c>
      <c r="H48" s="488">
        <f t="shared" si="0"/>
        <v>0.8717697674418605</v>
      </c>
      <c r="I48" s="489">
        <f t="shared" si="0"/>
        <v>0.8734674418604648</v>
      </c>
      <c r="J48" s="490"/>
      <c r="K48" s="9"/>
    </row>
    <row r="49" spans="1:10" ht="18.75" customHeight="1">
      <c r="A49" s="575"/>
      <c r="B49" s="575"/>
      <c r="C49" s="575"/>
      <c r="D49" s="575"/>
      <c r="E49" s="575"/>
      <c r="F49" s="575"/>
      <c r="G49" s="575"/>
      <c r="H49" s="575"/>
      <c r="I49" s="575"/>
      <c r="J49" s="575"/>
    </row>
    <row r="50" spans="6:10" ht="13.5">
      <c r="F50" s="7"/>
      <c r="G50" s="7"/>
      <c r="H50" s="7"/>
      <c r="I50" s="7"/>
      <c r="J50" s="7"/>
    </row>
    <row r="51" spans="6:10" ht="13.5">
      <c r="F51" s="7"/>
      <c r="G51" s="7"/>
      <c r="H51" s="7"/>
      <c r="I51" s="7"/>
      <c r="J51" s="7"/>
    </row>
    <row r="52" spans="6:10" ht="13.5">
      <c r="F52" s="7"/>
      <c r="G52" s="7"/>
      <c r="H52" s="7"/>
      <c r="I52" s="7"/>
      <c r="J52" s="7"/>
    </row>
    <row r="53" spans="6:10" ht="13.5">
      <c r="F53" s="7"/>
      <c r="G53" s="7"/>
      <c r="H53" s="7"/>
      <c r="I53" s="7"/>
      <c r="J53" s="7"/>
    </row>
  </sheetData>
  <sheetProtection/>
  <mergeCells count="5">
    <mergeCell ref="A49:J49"/>
    <mergeCell ref="A3:A4"/>
    <mergeCell ref="D3:J3"/>
    <mergeCell ref="E2:G2"/>
    <mergeCell ref="B3:C3"/>
  </mergeCells>
  <printOptions/>
  <pageMargins left="0.76" right="0.2755905511811024" top="0.7086614173228347" bottom="0.49" header="0.5118110236220472" footer="0.34"/>
  <pageSetup horizontalDpi="300" verticalDpi="300" orientation="portrait" paperSize="9" scale="9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A1:I118"/>
  <sheetViews>
    <sheetView zoomScalePageLayoutView="0" workbookViewId="0" topLeftCell="A1">
      <pane xSplit="1" ySplit="3" topLeftCell="C44" activePane="bottomRight" state="frozen"/>
      <selection pane="topLeft" activeCell="A1" sqref="A1"/>
      <selection pane="topRight" activeCell="C1" sqref="C1"/>
      <selection pane="bottomLeft" activeCell="A4" sqref="A4"/>
      <selection pane="bottomRight" activeCell="D46" sqref="D46"/>
    </sheetView>
  </sheetViews>
  <sheetFormatPr defaultColWidth="9.00390625" defaultRowHeight="13.5"/>
  <cols>
    <col min="1" max="1" width="13.375" style="1" customWidth="1"/>
    <col min="2" max="2" width="58.375" style="1" customWidth="1"/>
    <col min="3" max="3" width="53.25390625" style="0" customWidth="1"/>
    <col min="4" max="4" width="40.25390625" style="0" customWidth="1"/>
  </cols>
  <sheetData>
    <row r="1" spans="2:3" ht="18.75">
      <c r="B1" s="584" t="s">
        <v>72</v>
      </c>
      <c r="C1" s="584"/>
    </row>
    <row r="2" spans="2:3" ht="13.5">
      <c r="B2" s="585" t="s">
        <v>227</v>
      </c>
      <c r="C2" s="585"/>
    </row>
    <row r="3" spans="1:4" ht="38.25" customHeight="1" thickBot="1">
      <c r="A3" s="54"/>
      <c r="B3" s="55" t="s">
        <v>351</v>
      </c>
      <c r="C3" s="53" t="s">
        <v>352</v>
      </c>
      <c r="D3" s="53" t="s">
        <v>354</v>
      </c>
    </row>
    <row r="4" spans="1:4" s="7" customFormat="1" ht="50.25" customHeight="1">
      <c r="A4" s="132" t="s">
        <v>250</v>
      </c>
      <c r="B4" s="133" t="s">
        <v>35</v>
      </c>
      <c r="C4" s="134" t="s">
        <v>36</v>
      </c>
      <c r="D4" s="135" t="s">
        <v>355</v>
      </c>
    </row>
    <row r="5" spans="1:4" s="7" customFormat="1" ht="37.5" customHeight="1">
      <c r="A5" s="97" t="s">
        <v>251</v>
      </c>
      <c r="B5" s="149" t="s">
        <v>82</v>
      </c>
      <c r="C5" s="99" t="s">
        <v>445</v>
      </c>
      <c r="D5" s="140" t="s">
        <v>355</v>
      </c>
    </row>
    <row r="6" spans="1:4" s="7" customFormat="1" ht="28.5" customHeight="1">
      <c r="A6" s="97" t="s">
        <v>237</v>
      </c>
      <c r="B6" s="149" t="s">
        <v>48</v>
      </c>
      <c r="C6" s="149" t="s">
        <v>49</v>
      </c>
      <c r="D6" s="136" t="s">
        <v>355</v>
      </c>
    </row>
    <row r="7" spans="1:4" s="7" customFormat="1" ht="38.25" customHeight="1">
      <c r="A7" s="97" t="s">
        <v>239</v>
      </c>
      <c r="B7" s="99" t="s">
        <v>368</v>
      </c>
      <c r="C7" s="99" t="s">
        <v>369</v>
      </c>
      <c r="D7" s="140" t="s">
        <v>355</v>
      </c>
    </row>
    <row r="8" spans="1:4" s="7" customFormat="1" ht="49.5" customHeight="1">
      <c r="A8" s="97" t="s">
        <v>252</v>
      </c>
      <c r="B8" s="99" t="s">
        <v>390</v>
      </c>
      <c r="C8" s="99" t="s">
        <v>447</v>
      </c>
      <c r="D8" s="140" t="s">
        <v>391</v>
      </c>
    </row>
    <row r="9" spans="1:4" s="7" customFormat="1" ht="142.5" customHeight="1">
      <c r="A9" s="97" t="s">
        <v>399</v>
      </c>
      <c r="B9" s="99" t="s">
        <v>360</v>
      </c>
      <c r="C9" s="149" t="s">
        <v>50</v>
      </c>
      <c r="D9" s="136" t="s">
        <v>355</v>
      </c>
    </row>
    <row r="10" spans="1:4" s="7" customFormat="1" ht="19.5" customHeight="1">
      <c r="A10" s="97" t="s">
        <v>240</v>
      </c>
      <c r="B10" s="99" t="s">
        <v>446</v>
      </c>
      <c r="C10" s="99" t="s">
        <v>386</v>
      </c>
      <c r="D10" s="140" t="s">
        <v>355</v>
      </c>
    </row>
    <row r="11" spans="1:4" s="7" customFormat="1" ht="19.5" customHeight="1">
      <c r="A11" s="97" t="s">
        <v>254</v>
      </c>
      <c r="B11" s="149" t="s">
        <v>389</v>
      </c>
      <c r="C11" s="149" t="s">
        <v>381</v>
      </c>
      <c r="D11" s="140" t="s">
        <v>161</v>
      </c>
    </row>
    <row r="12" spans="1:4" s="7" customFormat="1" ht="50.25" customHeight="1">
      <c r="A12" s="97" t="s">
        <v>255</v>
      </c>
      <c r="B12" s="149" t="s">
        <v>76</v>
      </c>
      <c r="C12" s="149" t="s">
        <v>77</v>
      </c>
      <c r="D12" s="140" t="s">
        <v>355</v>
      </c>
    </row>
    <row r="13" spans="1:4" s="7" customFormat="1" ht="33" customHeight="1">
      <c r="A13" s="97" t="s">
        <v>256</v>
      </c>
      <c r="B13" s="99" t="s">
        <v>362</v>
      </c>
      <c r="C13" s="99" t="s">
        <v>363</v>
      </c>
      <c r="D13" s="136" t="s">
        <v>355</v>
      </c>
    </row>
    <row r="14" spans="1:4" s="7" customFormat="1" ht="19.5" customHeight="1">
      <c r="A14" s="97" t="s">
        <v>257</v>
      </c>
      <c r="B14" s="99" t="s">
        <v>384</v>
      </c>
      <c r="C14" s="99" t="s">
        <v>385</v>
      </c>
      <c r="D14" s="149" t="s">
        <v>355</v>
      </c>
    </row>
    <row r="15" spans="1:4" s="7" customFormat="1" ht="19.5" customHeight="1">
      <c r="A15" s="97" t="s">
        <v>258</v>
      </c>
      <c r="B15" s="149" t="s">
        <v>73</v>
      </c>
      <c r="C15" s="149" t="s">
        <v>75</v>
      </c>
      <c r="D15" s="99" t="s">
        <v>355</v>
      </c>
    </row>
    <row r="16" spans="1:4" s="7" customFormat="1" ht="36" customHeight="1">
      <c r="A16" s="97" t="s">
        <v>259</v>
      </c>
      <c r="B16" s="149" t="s">
        <v>53</v>
      </c>
      <c r="C16" s="149" t="s">
        <v>53</v>
      </c>
      <c r="D16" s="99" t="s">
        <v>355</v>
      </c>
    </row>
    <row r="17" spans="1:4" s="7" customFormat="1" ht="54" customHeight="1">
      <c r="A17" s="97" t="s">
        <v>260</v>
      </c>
      <c r="B17" s="99" t="s">
        <v>448</v>
      </c>
      <c r="C17" s="99" t="s">
        <v>449</v>
      </c>
      <c r="D17" s="99" t="s">
        <v>355</v>
      </c>
    </row>
    <row r="18" spans="1:4" s="7" customFormat="1" ht="19.5" customHeight="1">
      <c r="A18" s="97" t="s">
        <v>261</v>
      </c>
      <c r="B18" s="99" t="s">
        <v>366</v>
      </c>
      <c r="C18" s="99" t="s">
        <v>366</v>
      </c>
      <c r="D18" s="136" t="s">
        <v>355</v>
      </c>
    </row>
    <row r="19" spans="1:4" s="7" customFormat="1" ht="39.75" customHeight="1">
      <c r="A19" s="97" t="s">
        <v>262</v>
      </c>
      <c r="B19" s="99" t="s">
        <v>375</v>
      </c>
      <c r="C19" s="149" t="s">
        <v>63</v>
      </c>
      <c r="D19" s="136" t="s">
        <v>19</v>
      </c>
    </row>
    <row r="20" spans="1:4" s="7" customFormat="1" ht="62.25" customHeight="1">
      <c r="A20" s="97" t="s">
        <v>263</v>
      </c>
      <c r="B20" s="149" t="s">
        <v>57</v>
      </c>
      <c r="C20" s="149" t="s">
        <v>58</v>
      </c>
      <c r="D20" s="136" t="s">
        <v>59</v>
      </c>
    </row>
    <row r="21" spans="1:4" s="7" customFormat="1" ht="39.75" customHeight="1">
      <c r="A21" s="97" t="s">
        <v>264</v>
      </c>
      <c r="B21" s="99" t="s">
        <v>15</v>
      </c>
      <c r="C21" s="99" t="s">
        <v>16</v>
      </c>
      <c r="D21" s="136" t="s">
        <v>364</v>
      </c>
    </row>
    <row r="22" spans="1:4" s="7" customFormat="1" ht="27.75" customHeight="1">
      <c r="A22" s="97" t="s">
        <v>265</v>
      </c>
      <c r="B22" s="149" t="s">
        <v>67</v>
      </c>
      <c r="C22" s="149" t="s">
        <v>68</v>
      </c>
      <c r="D22" s="136" t="s">
        <v>355</v>
      </c>
    </row>
    <row r="23" spans="1:4" s="7" customFormat="1" ht="60" customHeight="1">
      <c r="A23" s="97" t="s">
        <v>266</v>
      </c>
      <c r="B23" s="149" t="s">
        <v>79</v>
      </c>
      <c r="C23" s="149" t="s">
        <v>80</v>
      </c>
      <c r="D23" s="136" t="s">
        <v>355</v>
      </c>
    </row>
    <row r="24" spans="1:4" s="7" customFormat="1" ht="37.5" customHeight="1">
      <c r="A24" s="97" t="s">
        <v>267</v>
      </c>
      <c r="B24" s="99" t="s">
        <v>372</v>
      </c>
      <c r="C24" s="149" t="s">
        <v>40</v>
      </c>
      <c r="D24" s="136" t="s">
        <v>355</v>
      </c>
    </row>
    <row r="25" spans="1:4" s="7" customFormat="1" ht="33.75" customHeight="1">
      <c r="A25" s="97" t="s">
        <v>268</v>
      </c>
      <c r="B25" s="99" t="s">
        <v>5</v>
      </c>
      <c r="C25" s="99" t="s">
        <v>6</v>
      </c>
      <c r="D25" s="136" t="s">
        <v>355</v>
      </c>
    </row>
    <row r="26" spans="1:4" s="7" customFormat="1" ht="27.75" customHeight="1">
      <c r="A26" s="97" t="s">
        <v>336</v>
      </c>
      <c r="B26" s="149" t="s">
        <v>45</v>
      </c>
      <c r="C26" s="149" t="s">
        <v>45</v>
      </c>
      <c r="D26" s="136" t="s">
        <v>355</v>
      </c>
    </row>
    <row r="27" spans="1:4" s="7" customFormat="1" ht="42" customHeight="1">
      <c r="A27" s="97" t="s">
        <v>269</v>
      </c>
      <c r="B27" s="99" t="s">
        <v>3</v>
      </c>
      <c r="C27" s="99" t="s">
        <v>353</v>
      </c>
      <c r="D27" s="136" t="s">
        <v>4</v>
      </c>
    </row>
    <row r="28" spans="1:4" s="7" customFormat="1" ht="36.75" customHeight="1">
      <c r="A28" s="97" t="s">
        <v>270</v>
      </c>
      <c r="B28" s="99" t="s">
        <v>371</v>
      </c>
      <c r="C28" s="136" t="s">
        <v>388</v>
      </c>
      <c r="D28" s="136" t="s">
        <v>355</v>
      </c>
    </row>
    <row r="29" spans="1:4" s="7" customFormat="1" ht="23.25" customHeight="1">
      <c r="A29" s="97" t="s">
        <v>241</v>
      </c>
      <c r="B29" s="99" t="s">
        <v>389</v>
      </c>
      <c r="C29" s="99" t="s">
        <v>381</v>
      </c>
      <c r="D29" s="136" t="s">
        <v>355</v>
      </c>
    </row>
    <row r="30" spans="1:4" s="7" customFormat="1" ht="23.25" customHeight="1">
      <c r="A30" s="97" t="s">
        <v>242</v>
      </c>
      <c r="B30" s="99" t="s">
        <v>213</v>
      </c>
      <c r="C30" s="99" t="s">
        <v>361</v>
      </c>
      <c r="D30" s="136" t="s">
        <v>355</v>
      </c>
    </row>
    <row r="31" spans="1:4" s="7" customFormat="1" ht="21.75" customHeight="1">
      <c r="A31" s="97" t="s">
        <v>243</v>
      </c>
      <c r="B31" s="140" t="s">
        <v>355</v>
      </c>
      <c r="C31" s="140" t="s">
        <v>355</v>
      </c>
      <c r="D31" s="136" t="s">
        <v>355</v>
      </c>
    </row>
    <row r="32" spans="1:4" s="7" customFormat="1" ht="26.25" customHeight="1">
      <c r="A32" s="97" t="s">
        <v>271</v>
      </c>
      <c r="B32" s="140" t="s">
        <v>37</v>
      </c>
      <c r="C32" s="140" t="s">
        <v>37</v>
      </c>
      <c r="D32" s="136" t="s">
        <v>355</v>
      </c>
    </row>
    <row r="33" spans="1:4" s="7" customFormat="1" ht="39.75" customHeight="1">
      <c r="A33" s="97" t="s">
        <v>238</v>
      </c>
      <c r="B33" s="149" t="s">
        <v>2</v>
      </c>
      <c r="C33" s="99" t="s">
        <v>1</v>
      </c>
      <c r="D33" s="136" t="s">
        <v>355</v>
      </c>
    </row>
    <row r="34" spans="1:4" s="7" customFormat="1" ht="49.5" customHeight="1">
      <c r="A34" s="97" t="s">
        <v>272</v>
      </c>
      <c r="B34" s="136" t="s">
        <v>54</v>
      </c>
      <c r="C34" s="136" t="s">
        <v>54</v>
      </c>
      <c r="D34" s="136" t="s">
        <v>364</v>
      </c>
    </row>
    <row r="35" spans="1:4" s="7" customFormat="1" ht="42" customHeight="1">
      <c r="A35" s="97" t="s">
        <v>244</v>
      </c>
      <c r="B35" s="99" t="s">
        <v>365</v>
      </c>
      <c r="C35" s="99" t="s">
        <v>373</v>
      </c>
      <c r="D35" s="136" t="s">
        <v>355</v>
      </c>
    </row>
    <row r="36" spans="1:4" s="7" customFormat="1" ht="67.5" customHeight="1">
      <c r="A36" s="97" t="s">
        <v>273</v>
      </c>
      <c r="B36" s="99" t="s">
        <v>370</v>
      </c>
      <c r="C36" s="149" t="s">
        <v>51</v>
      </c>
      <c r="D36" s="136" t="s">
        <v>355</v>
      </c>
    </row>
    <row r="37" spans="1:4" s="7" customFormat="1" ht="51.75" customHeight="1">
      <c r="A37" s="97" t="s">
        <v>274</v>
      </c>
      <c r="B37" s="149" t="s">
        <v>167</v>
      </c>
      <c r="C37" s="149" t="s">
        <v>168</v>
      </c>
      <c r="D37" s="136" t="s">
        <v>364</v>
      </c>
    </row>
    <row r="38" spans="1:4" s="7" customFormat="1" ht="67.5" customHeight="1">
      <c r="A38" s="97" t="s">
        <v>275</v>
      </c>
      <c r="B38" s="136" t="s">
        <v>382</v>
      </c>
      <c r="C38" s="136" t="s">
        <v>383</v>
      </c>
      <c r="D38" s="136" t="s">
        <v>355</v>
      </c>
    </row>
    <row r="39" spans="1:4" s="7" customFormat="1" ht="54" customHeight="1">
      <c r="A39" s="96" t="s">
        <v>276</v>
      </c>
      <c r="B39" s="98" t="s">
        <v>203</v>
      </c>
      <c r="C39" s="98" t="s">
        <v>374</v>
      </c>
      <c r="D39" s="100" t="s">
        <v>355</v>
      </c>
    </row>
    <row r="40" spans="1:4" s="7" customFormat="1" ht="22.5" customHeight="1">
      <c r="A40" s="97" t="s">
        <v>277</v>
      </c>
      <c r="B40" s="149" t="s">
        <v>395</v>
      </c>
      <c r="C40" s="149" t="s">
        <v>395</v>
      </c>
      <c r="D40" s="136" t="s">
        <v>355</v>
      </c>
    </row>
    <row r="41" spans="1:4" s="7" customFormat="1" ht="28.5" customHeight="1">
      <c r="A41" s="97" t="s">
        <v>245</v>
      </c>
      <c r="B41" s="99" t="s">
        <v>387</v>
      </c>
      <c r="C41" s="99" t="s">
        <v>17</v>
      </c>
      <c r="D41" s="136" t="s">
        <v>356</v>
      </c>
    </row>
    <row r="42" spans="1:4" s="7" customFormat="1" ht="43.5" customHeight="1">
      <c r="A42" s="97" t="s">
        <v>246</v>
      </c>
      <c r="B42" s="149" t="s">
        <v>55</v>
      </c>
      <c r="C42" s="149" t="s">
        <v>56</v>
      </c>
      <c r="D42" s="136" t="s">
        <v>355</v>
      </c>
    </row>
    <row r="43" spans="1:4" s="7" customFormat="1" ht="69.75" customHeight="1">
      <c r="A43" s="97" t="s">
        <v>278</v>
      </c>
      <c r="B43" s="99" t="s">
        <v>392</v>
      </c>
      <c r="C43" s="99" t="s">
        <v>394</v>
      </c>
      <c r="D43" s="136" t="s">
        <v>355</v>
      </c>
    </row>
    <row r="44" spans="1:4" s="7" customFormat="1" ht="57" customHeight="1">
      <c r="A44" s="97" t="s">
        <v>279</v>
      </c>
      <c r="B44" s="99" t="s">
        <v>444</v>
      </c>
      <c r="C44" s="99" t="s">
        <v>367</v>
      </c>
      <c r="D44" s="136" t="s">
        <v>355</v>
      </c>
    </row>
    <row r="45" spans="1:4" s="7" customFormat="1" ht="20.25" customHeight="1">
      <c r="A45" s="97" t="s">
        <v>247</v>
      </c>
      <c r="B45" s="99" t="s">
        <v>216</v>
      </c>
      <c r="C45" s="140" t="s">
        <v>355</v>
      </c>
      <c r="D45" s="136" t="s">
        <v>355</v>
      </c>
    </row>
    <row r="46" spans="1:4" s="7" customFormat="1" ht="96.75" customHeight="1" thickBot="1">
      <c r="A46" s="195" t="s">
        <v>295</v>
      </c>
      <c r="B46" s="198" t="s">
        <v>163</v>
      </c>
      <c r="C46" s="196" t="s">
        <v>0</v>
      </c>
      <c r="D46" s="197" t="s">
        <v>164</v>
      </c>
    </row>
    <row r="47" spans="1:8" ht="14.25" thickTop="1">
      <c r="A47" s="14"/>
      <c r="B47" s="5"/>
      <c r="D47" s="5"/>
      <c r="E47" s="5"/>
      <c r="F47" s="5"/>
      <c r="G47" s="5"/>
      <c r="H47" s="5"/>
    </row>
    <row r="48" spans="1:9" ht="14.25" customHeight="1">
      <c r="A48" s="14"/>
      <c r="B48" s="5"/>
      <c r="C48" s="5"/>
      <c r="D48" s="5"/>
      <c r="E48" s="5"/>
      <c r="F48" s="5"/>
      <c r="G48" s="5"/>
      <c r="H48" s="5"/>
      <c r="I48" s="5"/>
    </row>
    <row r="49" spans="1:4" ht="13.5">
      <c r="A49" s="14"/>
      <c r="B49" s="14"/>
      <c r="C49" s="7"/>
      <c r="D49" s="26"/>
    </row>
    <row r="50" spans="1:4" ht="13.5">
      <c r="A50" s="14"/>
      <c r="B50" s="14"/>
      <c r="C50" s="7"/>
      <c r="D50" s="26"/>
    </row>
    <row r="51" spans="1:4" ht="13.5">
      <c r="A51" s="14"/>
      <c r="B51" s="14"/>
      <c r="C51" s="7"/>
      <c r="D51" s="26"/>
    </row>
    <row r="52" spans="1:4" ht="13.5">
      <c r="A52" s="14"/>
      <c r="B52" s="14"/>
      <c r="C52" s="7"/>
      <c r="D52" s="26"/>
    </row>
    <row r="53" spans="1:4" ht="13.5">
      <c r="A53" s="14"/>
      <c r="B53" s="14"/>
      <c r="C53" s="7"/>
      <c r="D53" s="26"/>
    </row>
    <row r="54" spans="1:4" ht="13.5">
      <c r="A54" s="14"/>
      <c r="B54" s="14"/>
      <c r="C54" s="7"/>
      <c r="D54" s="26"/>
    </row>
    <row r="55" spans="1:4" ht="13.5">
      <c r="A55" s="14"/>
      <c r="B55" s="14"/>
      <c r="C55" s="7"/>
      <c r="D55" s="26"/>
    </row>
    <row r="56" spans="1:4" ht="13.5">
      <c r="A56" s="14"/>
      <c r="B56" s="14"/>
      <c r="C56" s="7"/>
      <c r="D56" s="26"/>
    </row>
    <row r="57" spans="1:4" ht="13.5">
      <c r="A57" s="14"/>
      <c r="B57" s="14"/>
      <c r="C57" s="7"/>
      <c r="D57" s="26"/>
    </row>
    <row r="58" spans="1:4" ht="13.5">
      <c r="A58" s="14"/>
      <c r="B58" s="14"/>
      <c r="C58" s="7"/>
      <c r="D58" s="26"/>
    </row>
    <row r="59" spans="1:4" ht="13.5">
      <c r="A59" s="14"/>
      <c r="B59" s="14"/>
      <c r="C59" s="7"/>
      <c r="D59" s="26"/>
    </row>
    <row r="60" spans="1:4" ht="13.5">
      <c r="A60" s="14"/>
      <c r="B60" s="14"/>
      <c r="C60" s="7"/>
      <c r="D60" s="26"/>
    </row>
    <row r="61" spans="1:4" ht="13.5">
      <c r="A61" s="14"/>
      <c r="B61" s="14"/>
      <c r="C61" s="7"/>
      <c r="D61" s="26"/>
    </row>
    <row r="62" spans="1:4" ht="13.5">
      <c r="A62" s="14"/>
      <c r="B62" s="14"/>
      <c r="C62" s="7"/>
      <c r="D62" s="26"/>
    </row>
    <row r="63" spans="1:4" ht="13.5">
      <c r="A63" s="14"/>
      <c r="B63" s="14"/>
      <c r="C63" s="7"/>
      <c r="D63" s="26"/>
    </row>
    <row r="64" spans="1:4" ht="13.5">
      <c r="A64" s="14"/>
      <c r="B64" s="14"/>
      <c r="C64" s="7"/>
      <c r="D64" s="26"/>
    </row>
    <row r="65" spans="1:4" ht="13.5">
      <c r="A65" s="14"/>
      <c r="B65" s="14"/>
      <c r="C65" s="7"/>
      <c r="D65" s="26"/>
    </row>
    <row r="66" spans="1:4" ht="13.5">
      <c r="A66" s="14"/>
      <c r="B66" s="14"/>
      <c r="C66" s="7"/>
      <c r="D66" s="26"/>
    </row>
    <row r="67" spans="1:4" ht="13.5">
      <c r="A67" s="14"/>
      <c r="B67" s="14"/>
      <c r="C67" s="7"/>
      <c r="D67" s="26"/>
    </row>
    <row r="68" spans="1:4" ht="13.5">
      <c r="A68" s="14"/>
      <c r="B68" s="14"/>
      <c r="C68" s="7"/>
      <c r="D68" s="26"/>
    </row>
    <row r="69" spans="1:4" ht="13.5">
      <c r="A69" s="14"/>
      <c r="B69" s="14"/>
      <c r="C69" s="7"/>
      <c r="D69" s="26"/>
    </row>
    <row r="70" spans="1:4" ht="13.5">
      <c r="A70" s="14"/>
      <c r="B70" s="14"/>
      <c r="C70" s="7"/>
      <c r="D70" s="26"/>
    </row>
    <row r="71" spans="1:4" ht="13.5">
      <c r="A71" s="14"/>
      <c r="B71" s="14"/>
      <c r="C71" s="7"/>
      <c r="D71" s="26"/>
    </row>
    <row r="72" spans="1:4" ht="13.5">
      <c r="A72" s="14"/>
      <c r="B72" s="14"/>
      <c r="C72" s="7"/>
      <c r="D72" s="26"/>
    </row>
    <row r="73" spans="1:4" ht="13.5">
      <c r="A73" s="14"/>
      <c r="B73" s="14"/>
      <c r="C73" s="7"/>
      <c r="D73" s="26"/>
    </row>
    <row r="74" spans="1:4" ht="13.5">
      <c r="A74" s="14"/>
      <c r="B74" s="14"/>
      <c r="C74" s="7"/>
      <c r="D74" s="26"/>
    </row>
    <row r="75" spans="1:4" ht="13.5">
      <c r="A75" s="14"/>
      <c r="B75" s="14"/>
      <c r="C75" s="7"/>
      <c r="D75" s="26"/>
    </row>
    <row r="76" spans="1:4" ht="13.5">
      <c r="A76" s="14"/>
      <c r="B76" s="14"/>
      <c r="C76" s="7"/>
      <c r="D76" s="26"/>
    </row>
    <row r="77" spans="1:4" ht="13.5">
      <c r="A77" s="14"/>
      <c r="B77" s="14"/>
      <c r="C77" s="7"/>
      <c r="D77" s="26"/>
    </row>
    <row r="78" spans="1:4" ht="13.5">
      <c r="A78" s="14"/>
      <c r="B78" s="14"/>
      <c r="C78" s="7"/>
      <c r="D78" s="26"/>
    </row>
    <row r="79" spans="1:4" ht="13.5">
      <c r="A79" s="14"/>
      <c r="B79" s="14"/>
      <c r="C79" s="7"/>
      <c r="D79" s="26"/>
    </row>
    <row r="80" spans="1:4" ht="13.5">
      <c r="A80" s="14"/>
      <c r="B80" s="14"/>
      <c r="C80" s="7"/>
      <c r="D80" s="26"/>
    </row>
    <row r="81" spans="1:4" ht="13.5">
      <c r="A81" s="14"/>
      <c r="B81" s="14"/>
      <c r="C81" s="7"/>
      <c r="D81" s="26"/>
    </row>
    <row r="82" spans="1:4" ht="13.5">
      <c r="A82" s="14"/>
      <c r="B82" s="14"/>
      <c r="C82" s="7"/>
      <c r="D82" s="26"/>
    </row>
    <row r="83" spans="1:4" ht="13.5">
      <c r="A83" s="14"/>
      <c r="B83" s="14"/>
      <c r="C83" s="7"/>
      <c r="D83" s="26"/>
    </row>
    <row r="84" spans="1:4" ht="13.5">
      <c r="A84" s="14"/>
      <c r="B84" s="14"/>
      <c r="C84" s="7"/>
      <c r="D84" s="26"/>
    </row>
    <row r="85" spans="1:4" ht="13.5">
      <c r="A85" s="14"/>
      <c r="B85" s="14"/>
      <c r="C85" s="7"/>
      <c r="D85" s="26"/>
    </row>
    <row r="86" spans="1:4" ht="13.5">
      <c r="A86" s="14"/>
      <c r="B86" s="14"/>
      <c r="C86" s="7"/>
      <c r="D86" s="26"/>
    </row>
    <row r="87" spans="1:4" ht="13.5">
      <c r="A87" s="14"/>
      <c r="B87" s="14"/>
      <c r="C87" s="7"/>
      <c r="D87" s="26"/>
    </row>
    <row r="88" spans="1:4" ht="13.5">
      <c r="A88" s="14"/>
      <c r="B88" s="14"/>
      <c r="C88" s="7"/>
      <c r="D88" s="26"/>
    </row>
    <row r="89" spans="1:4" ht="13.5">
      <c r="A89" s="14"/>
      <c r="B89" s="14"/>
      <c r="C89" s="7"/>
      <c r="D89" s="26"/>
    </row>
    <row r="90" spans="1:4" ht="13.5">
      <c r="A90" s="14"/>
      <c r="B90" s="14"/>
      <c r="C90" s="7"/>
      <c r="D90" s="26"/>
    </row>
    <row r="91" spans="1:4" ht="13.5">
      <c r="A91" s="14"/>
      <c r="B91" s="14"/>
      <c r="C91" s="7"/>
      <c r="D91" s="26"/>
    </row>
    <row r="92" spans="1:4" ht="13.5">
      <c r="A92" s="14"/>
      <c r="B92" s="14"/>
      <c r="C92" s="7"/>
      <c r="D92" s="26"/>
    </row>
    <row r="93" spans="1:4" ht="13.5">
      <c r="A93" s="14"/>
      <c r="B93" s="14"/>
      <c r="C93" s="7"/>
      <c r="D93" s="26"/>
    </row>
    <row r="94" spans="1:4" ht="13.5">
      <c r="A94" s="14"/>
      <c r="B94" s="14"/>
      <c r="C94" s="7"/>
      <c r="D94" s="26"/>
    </row>
    <row r="95" spans="1:4" ht="13.5">
      <c r="A95" s="14"/>
      <c r="B95" s="14"/>
      <c r="C95" s="7"/>
      <c r="D95" s="26"/>
    </row>
    <row r="96" spans="1:4" ht="13.5">
      <c r="A96" s="14"/>
      <c r="B96" s="14"/>
      <c r="C96" s="7"/>
      <c r="D96" s="26"/>
    </row>
    <row r="97" spans="1:4" ht="13.5">
      <c r="A97" s="14"/>
      <c r="B97" s="14"/>
      <c r="C97" s="7"/>
      <c r="D97" s="26"/>
    </row>
    <row r="98" spans="1:4" ht="13.5">
      <c r="A98" s="14"/>
      <c r="B98" s="14"/>
      <c r="C98" s="7"/>
      <c r="D98" s="26"/>
    </row>
    <row r="99" spans="1:4" ht="13.5">
      <c r="A99" s="14"/>
      <c r="B99" s="14"/>
      <c r="C99" s="7"/>
      <c r="D99" s="26"/>
    </row>
    <row r="100" spans="1:4" ht="13.5">
      <c r="A100" s="14"/>
      <c r="B100" s="14"/>
      <c r="C100" s="7"/>
      <c r="D100" s="26"/>
    </row>
    <row r="101" spans="1:4" ht="13.5">
      <c r="A101" s="14"/>
      <c r="B101" s="14"/>
      <c r="C101" s="7"/>
      <c r="D101" s="26"/>
    </row>
    <row r="102" spans="1:3" ht="13.5">
      <c r="A102" s="14"/>
      <c r="B102" s="14"/>
      <c r="C102" s="7"/>
    </row>
    <row r="103" spans="1:3" ht="13.5">
      <c r="A103" s="14"/>
      <c r="B103" s="14"/>
      <c r="C103" s="7"/>
    </row>
    <row r="104" spans="1:3" ht="13.5">
      <c r="A104" s="14"/>
      <c r="B104" s="14"/>
      <c r="C104" s="7"/>
    </row>
    <row r="105" spans="1:3" ht="13.5">
      <c r="A105" s="14"/>
      <c r="B105" s="14"/>
      <c r="C105" s="7"/>
    </row>
    <row r="106" spans="1:3" ht="13.5">
      <c r="A106" s="14"/>
      <c r="B106" s="14"/>
      <c r="C106" s="7"/>
    </row>
    <row r="107" spans="1:3" ht="13.5">
      <c r="A107" s="14"/>
      <c r="B107" s="14"/>
      <c r="C107" s="7"/>
    </row>
    <row r="108" spans="1:3" ht="13.5">
      <c r="A108" s="14"/>
      <c r="B108" s="14"/>
      <c r="C108" s="7"/>
    </row>
    <row r="109" spans="1:3" ht="13.5">
      <c r="A109" s="14"/>
      <c r="B109" s="14"/>
      <c r="C109" s="7"/>
    </row>
    <row r="110" spans="1:3" ht="13.5">
      <c r="A110" s="14"/>
      <c r="B110" s="14"/>
      <c r="C110" s="7"/>
    </row>
    <row r="111" spans="1:3" ht="13.5">
      <c r="A111" s="14"/>
      <c r="B111" s="14"/>
      <c r="C111" s="7"/>
    </row>
    <row r="112" spans="1:3" ht="13.5">
      <c r="A112" s="14"/>
      <c r="B112" s="14"/>
      <c r="C112" s="7"/>
    </row>
    <row r="113" spans="1:3" ht="13.5">
      <c r="A113" s="14"/>
      <c r="B113" s="14"/>
      <c r="C113" s="7"/>
    </row>
    <row r="114" spans="1:3" ht="13.5">
      <c r="A114" s="14"/>
      <c r="B114" s="14"/>
      <c r="C114" s="7"/>
    </row>
    <row r="115" spans="1:3" ht="13.5">
      <c r="A115" s="14"/>
      <c r="B115" s="14"/>
      <c r="C115" s="7"/>
    </row>
    <row r="116" spans="1:3" ht="13.5">
      <c r="A116" s="14"/>
      <c r="B116" s="14"/>
      <c r="C116" s="7"/>
    </row>
    <row r="117" spans="1:3" ht="13.5">
      <c r="A117" s="14"/>
      <c r="B117" s="14"/>
      <c r="C117" s="7"/>
    </row>
    <row r="118" spans="1:3" ht="13.5">
      <c r="A118" s="14"/>
      <c r="B118" s="14"/>
      <c r="C118" s="7"/>
    </row>
  </sheetData>
  <sheetProtection/>
  <mergeCells count="2">
    <mergeCell ref="B1:C1"/>
    <mergeCell ref="B2:C2"/>
  </mergeCells>
  <printOptions/>
  <pageMargins left="0.5905511811023623" right="0.5905511811023623" top="0.66" bottom="0.29" header="0.5118110236220472" footer="0.1968503937007874"/>
  <pageSetup fitToHeight="3" horizontalDpi="300" verticalDpi="300" orientation="landscape" paperSize="9" scale="8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A1:L50"/>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G25" sqref="G25"/>
    </sheetView>
  </sheetViews>
  <sheetFormatPr defaultColWidth="9.00390625" defaultRowHeight="13.5"/>
  <cols>
    <col min="1" max="1" width="14.125" style="1" customWidth="1"/>
    <col min="2" max="5" width="17.625" style="0" customWidth="1"/>
    <col min="6" max="7" width="9.625" style="0" customWidth="1"/>
    <col min="8" max="11" width="12.625" style="0" customWidth="1"/>
    <col min="12" max="12" width="10.00390625" style="0" customWidth="1"/>
  </cols>
  <sheetData>
    <row r="1" ht="31.5" customHeight="1">
      <c r="B1" s="437" t="s">
        <v>87</v>
      </c>
    </row>
    <row r="2" spans="3:11" ht="16.5" customHeight="1" thickBot="1">
      <c r="C2" s="50" t="s">
        <v>228</v>
      </c>
      <c r="D2" s="8"/>
      <c r="E2" s="8"/>
      <c r="F2" s="49"/>
      <c r="G2" s="8"/>
      <c r="H2" s="8"/>
      <c r="I2" s="8"/>
      <c r="J2" s="8"/>
      <c r="K2" s="8"/>
    </row>
    <row r="3" spans="1:12" ht="17.25" customHeight="1">
      <c r="A3" s="576"/>
      <c r="B3" s="589" t="s">
        <v>214</v>
      </c>
      <c r="C3" s="590"/>
      <c r="D3" s="590"/>
      <c r="E3" s="590"/>
      <c r="F3" s="590"/>
      <c r="G3" s="591"/>
      <c r="H3" s="586" t="s">
        <v>31</v>
      </c>
      <c r="I3" s="550" t="s">
        <v>290</v>
      </c>
      <c r="J3" s="551"/>
      <c r="K3" s="551"/>
      <c r="L3" s="588"/>
    </row>
    <row r="4" spans="1:12" ht="33.75" customHeight="1" thickBot="1">
      <c r="A4" s="577"/>
      <c r="B4" s="321" t="s">
        <v>30</v>
      </c>
      <c r="C4" s="322" t="s">
        <v>289</v>
      </c>
      <c r="D4" s="322" t="s">
        <v>288</v>
      </c>
      <c r="E4" s="305" t="s">
        <v>286</v>
      </c>
      <c r="F4" s="322" t="s">
        <v>287</v>
      </c>
      <c r="G4" s="323" t="s">
        <v>299</v>
      </c>
      <c r="H4" s="587"/>
      <c r="I4" s="324" t="s">
        <v>33</v>
      </c>
      <c r="J4" s="325" t="s">
        <v>292</v>
      </c>
      <c r="K4" s="326" t="s">
        <v>293</v>
      </c>
      <c r="L4" s="327" t="s">
        <v>294</v>
      </c>
    </row>
    <row r="5" spans="1:12" s="7" customFormat="1" ht="13.5">
      <c r="A5" s="318" t="s">
        <v>284</v>
      </c>
      <c r="B5" s="319">
        <v>1696400000000</v>
      </c>
      <c r="C5" s="301">
        <v>22300000000</v>
      </c>
      <c r="D5" s="301">
        <v>2100000000</v>
      </c>
      <c r="E5" s="301">
        <f aca="true" t="shared" si="0" ref="E5:E13">C5+D5</f>
        <v>24400000000</v>
      </c>
      <c r="F5" s="89">
        <f aca="true" t="shared" si="1" ref="F5:F48">E5/B5</f>
        <v>0.014383400141476066</v>
      </c>
      <c r="G5" s="320">
        <f aca="true" t="shared" si="2" ref="G5:G47">RANK(F5,$F$5:$F$47)</f>
        <v>30</v>
      </c>
      <c r="H5" s="303">
        <v>827458</v>
      </c>
      <c r="I5" s="301">
        <f aca="true" t="shared" si="3" ref="I5:I48">C5/H5</f>
        <v>26950.008338791817</v>
      </c>
      <c r="J5" s="301">
        <f aca="true" t="shared" si="4" ref="J5:J48">D5/H5</f>
        <v>2537.8931619490054</v>
      </c>
      <c r="K5" s="303">
        <f aca="true" t="shared" si="5" ref="K5:K48">E5/H5</f>
        <v>29487.901500740823</v>
      </c>
      <c r="L5" s="304">
        <f aca="true" t="shared" si="6" ref="L5:L47">RANK(K5,$K$5:$K$47)</f>
        <v>16</v>
      </c>
    </row>
    <row r="6" spans="1:12" s="7" customFormat="1" ht="12.75" customHeight="1">
      <c r="A6" s="310" t="s">
        <v>250</v>
      </c>
      <c r="B6" s="316">
        <v>120027731000</v>
      </c>
      <c r="C6" s="88">
        <v>2984783000</v>
      </c>
      <c r="D6" s="88">
        <v>1270995000</v>
      </c>
      <c r="E6" s="94">
        <f t="shared" si="0"/>
        <v>4255778000</v>
      </c>
      <c r="F6" s="89">
        <f t="shared" si="1"/>
        <v>0.03545662293657788</v>
      </c>
      <c r="G6" s="315">
        <f>RANK(F6,$F$5:$F$47)</f>
        <v>4</v>
      </c>
      <c r="H6" s="313">
        <v>108565</v>
      </c>
      <c r="I6" s="94">
        <f t="shared" si="3"/>
        <v>27493.050246396167</v>
      </c>
      <c r="J6" s="94">
        <f t="shared" si="4"/>
        <v>11707.226085755077</v>
      </c>
      <c r="K6" s="94">
        <f t="shared" si="5"/>
        <v>39200.27633215125</v>
      </c>
      <c r="L6" s="297">
        <f t="shared" si="6"/>
        <v>5</v>
      </c>
    </row>
    <row r="7" spans="1:12" s="7" customFormat="1" ht="12" customHeight="1">
      <c r="A7" s="310" t="s">
        <v>251</v>
      </c>
      <c r="B7" s="317"/>
      <c r="C7" s="175">
        <v>636245990</v>
      </c>
      <c r="D7" s="175">
        <v>144313222</v>
      </c>
      <c r="E7" s="94">
        <f t="shared" si="0"/>
        <v>780559212</v>
      </c>
      <c r="F7" s="89"/>
      <c r="G7" s="315" t="e">
        <f t="shared" si="2"/>
        <v>#N/A</v>
      </c>
      <c r="H7" s="313">
        <v>27048</v>
      </c>
      <c r="I7" s="94">
        <f t="shared" si="3"/>
        <v>23522.847900029577</v>
      </c>
      <c r="J7" s="94">
        <f t="shared" si="4"/>
        <v>5335.448905649217</v>
      </c>
      <c r="K7" s="94">
        <f t="shared" si="5"/>
        <v>28858.296805678794</v>
      </c>
      <c r="L7" s="297">
        <f t="shared" si="6"/>
        <v>20</v>
      </c>
    </row>
    <row r="8" spans="1:12" s="7" customFormat="1" ht="12" customHeight="1">
      <c r="A8" s="310" t="s">
        <v>237</v>
      </c>
      <c r="B8" s="316">
        <v>5892000000</v>
      </c>
      <c r="C8" s="94">
        <v>87355549</v>
      </c>
      <c r="D8" s="94">
        <v>13330965</v>
      </c>
      <c r="E8" s="94">
        <f t="shared" si="0"/>
        <v>100686514</v>
      </c>
      <c r="F8" s="89">
        <f t="shared" si="1"/>
        <v>0.01708868194161575</v>
      </c>
      <c r="G8" s="315">
        <f t="shared" si="2"/>
        <v>26</v>
      </c>
      <c r="H8" s="313">
        <v>6347</v>
      </c>
      <c r="I8" s="94">
        <f t="shared" si="3"/>
        <v>13763.281707893493</v>
      </c>
      <c r="J8" s="94">
        <f t="shared" si="4"/>
        <v>2100.3568615093745</v>
      </c>
      <c r="K8" s="94">
        <f t="shared" si="5"/>
        <v>15863.638569402867</v>
      </c>
      <c r="L8" s="297">
        <f t="shared" si="6"/>
        <v>37</v>
      </c>
    </row>
    <row r="9" spans="1:12" s="7" customFormat="1" ht="12" customHeight="1">
      <c r="A9" s="310" t="s">
        <v>239</v>
      </c>
      <c r="B9" s="316">
        <v>4170210000</v>
      </c>
      <c r="C9" s="94">
        <v>94624000</v>
      </c>
      <c r="D9" s="94">
        <v>0</v>
      </c>
      <c r="E9" s="94">
        <f t="shared" si="0"/>
        <v>94624000</v>
      </c>
      <c r="F9" s="89">
        <f t="shared" si="1"/>
        <v>0.022690464029389408</v>
      </c>
      <c r="G9" s="315">
        <f t="shared" si="2"/>
        <v>18</v>
      </c>
      <c r="H9" s="313">
        <v>3664</v>
      </c>
      <c r="I9" s="94">
        <f t="shared" si="3"/>
        <v>25825.32751091703</v>
      </c>
      <c r="J9" s="94">
        <f t="shared" si="4"/>
        <v>0</v>
      </c>
      <c r="K9" s="94">
        <f t="shared" si="5"/>
        <v>25825.32751091703</v>
      </c>
      <c r="L9" s="297">
        <f t="shared" si="6"/>
        <v>24</v>
      </c>
    </row>
    <row r="10" spans="1:12" s="7" customFormat="1" ht="12" customHeight="1">
      <c r="A10" s="310" t="s">
        <v>252</v>
      </c>
      <c r="B10" s="316">
        <v>38688647000</v>
      </c>
      <c r="C10" s="94">
        <v>714016000</v>
      </c>
      <c r="D10" s="94">
        <v>483425000</v>
      </c>
      <c r="E10" s="94">
        <f t="shared" si="0"/>
        <v>1197441000</v>
      </c>
      <c r="F10" s="89">
        <f t="shared" si="1"/>
        <v>0.030950707580960378</v>
      </c>
      <c r="G10" s="315">
        <f t="shared" si="2"/>
        <v>8</v>
      </c>
      <c r="H10" s="313">
        <v>35195</v>
      </c>
      <c r="I10" s="94">
        <f t="shared" si="3"/>
        <v>20287.42719136241</v>
      </c>
      <c r="J10" s="94">
        <f t="shared" si="4"/>
        <v>13735.61585452479</v>
      </c>
      <c r="K10" s="94">
        <f t="shared" si="5"/>
        <v>34023.0430458872</v>
      </c>
      <c r="L10" s="297">
        <f t="shared" si="6"/>
        <v>11</v>
      </c>
    </row>
    <row r="11" spans="1:12" s="7" customFormat="1" ht="12.75" customHeight="1">
      <c r="A11" s="310" t="s">
        <v>253</v>
      </c>
      <c r="B11" s="316">
        <v>97498090000</v>
      </c>
      <c r="C11" s="94">
        <v>1869816934</v>
      </c>
      <c r="D11" s="94">
        <v>1032310099</v>
      </c>
      <c r="E11" s="94">
        <f t="shared" si="0"/>
        <v>2902127033</v>
      </c>
      <c r="F11" s="89">
        <f t="shared" si="1"/>
        <v>0.029765988574750542</v>
      </c>
      <c r="G11" s="315">
        <f t="shared" si="2"/>
        <v>11</v>
      </c>
      <c r="H11" s="313">
        <v>96946</v>
      </c>
      <c r="I11" s="94">
        <f t="shared" si="3"/>
        <v>19287.200441482888</v>
      </c>
      <c r="J11" s="94">
        <f t="shared" si="4"/>
        <v>10648.300074268149</v>
      </c>
      <c r="K11" s="94">
        <f t="shared" si="5"/>
        <v>29935.500515751035</v>
      </c>
      <c r="L11" s="297">
        <f t="shared" si="6"/>
        <v>15</v>
      </c>
    </row>
    <row r="12" spans="1:12" s="7" customFormat="1" ht="12" customHeight="1">
      <c r="A12" s="310" t="s">
        <v>240</v>
      </c>
      <c r="B12" s="314">
        <v>8955887241</v>
      </c>
      <c r="C12" s="94">
        <v>278717605</v>
      </c>
      <c r="D12" s="94">
        <v>0</v>
      </c>
      <c r="E12" s="94">
        <f t="shared" si="0"/>
        <v>278717605</v>
      </c>
      <c r="F12" s="89">
        <f t="shared" si="1"/>
        <v>0.031121160584071716</v>
      </c>
      <c r="G12" s="315">
        <f t="shared" si="2"/>
        <v>6</v>
      </c>
      <c r="H12" s="313">
        <v>7021</v>
      </c>
      <c r="I12" s="94">
        <f t="shared" si="3"/>
        <v>39697.70759151118</v>
      </c>
      <c r="J12" s="94">
        <f t="shared" si="4"/>
        <v>0</v>
      </c>
      <c r="K12" s="94">
        <f t="shared" si="5"/>
        <v>39697.70759151118</v>
      </c>
      <c r="L12" s="297">
        <f t="shared" si="6"/>
        <v>4</v>
      </c>
    </row>
    <row r="13" spans="1:12" s="7" customFormat="1" ht="12" customHeight="1">
      <c r="A13" s="310" t="s">
        <v>254</v>
      </c>
      <c r="B13" s="317" t="s">
        <v>395</v>
      </c>
      <c r="C13" s="88"/>
      <c r="D13" s="218"/>
      <c r="E13" s="94">
        <f t="shared" si="0"/>
        <v>0</v>
      </c>
      <c r="F13" s="89"/>
      <c r="G13" s="315" t="e">
        <f t="shared" si="2"/>
        <v>#N/A</v>
      </c>
      <c r="H13" s="313">
        <v>68468</v>
      </c>
      <c r="I13" s="94"/>
      <c r="J13" s="94"/>
      <c r="K13" s="94">
        <v>0</v>
      </c>
      <c r="L13" s="297">
        <f t="shared" si="6"/>
        <v>40</v>
      </c>
    </row>
    <row r="14" spans="1:12" s="7" customFormat="1" ht="12.75" customHeight="1">
      <c r="A14" s="310" t="s">
        <v>255</v>
      </c>
      <c r="B14" s="316">
        <v>109969309000</v>
      </c>
      <c r="C14" s="94">
        <v>1839214572</v>
      </c>
      <c r="D14" s="94">
        <v>949786944</v>
      </c>
      <c r="E14" s="94">
        <f aca="true" t="shared" si="7" ref="E14:E47">C14+D14</f>
        <v>2789001516</v>
      </c>
      <c r="F14" s="89">
        <f t="shared" si="1"/>
        <v>0.025361635363190287</v>
      </c>
      <c r="G14" s="315">
        <f t="shared" si="2"/>
        <v>15</v>
      </c>
      <c r="H14" s="313">
        <v>87609</v>
      </c>
      <c r="I14" s="94">
        <f t="shared" si="3"/>
        <v>20993.443276375714</v>
      </c>
      <c r="J14" s="94">
        <f t="shared" si="4"/>
        <v>10841.20289011403</v>
      </c>
      <c r="K14" s="94">
        <f t="shared" si="5"/>
        <v>31834.646166489743</v>
      </c>
      <c r="L14" s="297">
        <f t="shared" si="6"/>
        <v>12</v>
      </c>
    </row>
    <row r="15" spans="1:12" s="7" customFormat="1" ht="12" customHeight="1">
      <c r="A15" s="310" t="s">
        <v>256</v>
      </c>
      <c r="B15" s="316">
        <v>31353007000</v>
      </c>
      <c r="C15" s="88">
        <v>167761795</v>
      </c>
      <c r="D15" s="88">
        <v>333125176</v>
      </c>
      <c r="E15" s="94">
        <f t="shared" si="7"/>
        <v>500886971</v>
      </c>
      <c r="F15" s="89">
        <f t="shared" si="1"/>
        <v>0.015975723508753086</v>
      </c>
      <c r="G15" s="315">
        <f t="shared" si="2"/>
        <v>27</v>
      </c>
      <c r="H15" s="313">
        <v>26301</v>
      </c>
      <c r="I15" s="94">
        <f t="shared" si="3"/>
        <v>6378.53294551538</v>
      </c>
      <c r="J15" s="94">
        <f t="shared" si="4"/>
        <v>12665.87490969925</v>
      </c>
      <c r="K15" s="94">
        <f t="shared" si="5"/>
        <v>19044.40785521463</v>
      </c>
      <c r="L15" s="297">
        <f t="shared" si="6"/>
        <v>34</v>
      </c>
    </row>
    <row r="16" spans="1:12" s="7" customFormat="1" ht="12" customHeight="1">
      <c r="A16" s="310" t="s">
        <v>257</v>
      </c>
      <c r="B16" s="316">
        <v>52494093002</v>
      </c>
      <c r="C16" s="94">
        <v>1637959000</v>
      </c>
      <c r="D16" s="94">
        <v>200000000</v>
      </c>
      <c r="E16" s="94">
        <f t="shared" si="7"/>
        <v>1837959000</v>
      </c>
      <c r="F16" s="89">
        <f t="shared" si="1"/>
        <v>0.035012682282747024</v>
      </c>
      <c r="G16" s="315">
        <f t="shared" si="2"/>
        <v>5</v>
      </c>
      <c r="H16" s="313">
        <v>47107</v>
      </c>
      <c r="I16" s="94">
        <f t="shared" si="3"/>
        <v>34771.031906086144</v>
      </c>
      <c r="J16" s="94">
        <f t="shared" si="4"/>
        <v>4245.653512216868</v>
      </c>
      <c r="K16" s="94">
        <f t="shared" si="5"/>
        <v>39016.685418303015</v>
      </c>
      <c r="L16" s="297">
        <f t="shared" si="6"/>
        <v>7</v>
      </c>
    </row>
    <row r="17" spans="1:12" s="7" customFormat="1" ht="12.75" customHeight="1">
      <c r="A17" s="310" t="s">
        <v>258</v>
      </c>
      <c r="B17" s="316"/>
      <c r="C17" s="94">
        <v>1459379000</v>
      </c>
      <c r="D17" s="94">
        <v>670000000</v>
      </c>
      <c r="E17" s="94">
        <f t="shared" si="7"/>
        <v>2129379000</v>
      </c>
      <c r="F17" s="89"/>
      <c r="G17" s="315" t="e">
        <f t="shared" si="2"/>
        <v>#N/A</v>
      </c>
      <c r="H17" s="313">
        <v>45394</v>
      </c>
      <c r="I17" s="94">
        <f t="shared" si="3"/>
        <v>32149.16068202846</v>
      </c>
      <c r="J17" s="94">
        <f t="shared" si="4"/>
        <v>14759.659866942768</v>
      </c>
      <c r="K17" s="94">
        <f t="shared" si="5"/>
        <v>46908.82054897123</v>
      </c>
      <c r="L17" s="297">
        <f t="shared" si="6"/>
        <v>1</v>
      </c>
    </row>
    <row r="18" spans="1:12" s="7" customFormat="1" ht="13.5" customHeight="1">
      <c r="A18" s="310" t="s">
        <v>259</v>
      </c>
      <c r="B18" s="314">
        <v>39369533000</v>
      </c>
      <c r="C18" s="88">
        <v>1185062593</v>
      </c>
      <c r="D18" s="88">
        <v>331541823</v>
      </c>
      <c r="E18" s="94">
        <f t="shared" si="7"/>
        <v>1516604416</v>
      </c>
      <c r="F18" s="89">
        <f>E18/B18</f>
        <v>0.03852228615462622</v>
      </c>
      <c r="G18" s="315">
        <f>RANK(F18,$F$5:$F$47)</f>
        <v>3</v>
      </c>
      <c r="H18" s="313">
        <v>39170</v>
      </c>
      <c r="I18" s="94">
        <f>C18/H18</f>
        <v>30254.342430431454</v>
      </c>
      <c r="J18" s="94">
        <f>D18/H18</f>
        <v>8464.177252999745</v>
      </c>
      <c r="K18" s="94">
        <f>E18/H18</f>
        <v>38718.5196834312</v>
      </c>
      <c r="L18" s="297">
        <f t="shared" si="6"/>
        <v>8</v>
      </c>
    </row>
    <row r="19" spans="1:12" s="7" customFormat="1" ht="12" customHeight="1">
      <c r="A19" s="310" t="s">
        <v>260</v>
      </c>
      <c r="B19" s="316"/>
      <c r="C19" s="88">
        <v>455851616</v>
      </c>
      <c r="D19" s="88">
        <v>1033975</v>
      </c>
      <c r="E19" s="94">
        <f t="shared" si="7"/>
        <v>456885591</v>
      </c>
      <c r="F19" s="89"/>
      <c r="G19" s="315" t="e">
        <f t="shared" si="2"/>
        <v>#N/A</v>
      </c>
      <c r="H19" s="313">
        <v>16383</v>
      </c>
      <c r="I19" s="94">
        <f t="shared" si="3"/>
        <v>27824.672892632607</v>
      </c>
      <c r="J19" s="94">
        <f t="shared" si="4"/>
        <v>63.11267777574315</v>
      </c>
      <c r="K19" s="94">
        <f t="shared" si="5"/>
        <v>27887.78557040835</v>
      </c>
      <c r="L19" s="297">
        <f t="shared" si="6"/>
        <v>21</v>
      </c>
    </row>
    <row r="20" spans="1:12" s="7" customFormat="1" ht="12" customHeight="1">
      <c r="A20" s="310" t="s">
        <v>261</v>
      </c>
      <c r="B20" s="316">
        <v>73921597000</v>
      </c>
      <c r="C20" s="94">
        <v>2084786704</v>
      </c>
      <c r="D20" s="94">
        <v>1008297882</v>
      </c>
      <c r="E20" s="94">
        <f t="shared" si="7"/>
        <v>3093084586</v>
      </c>
      <c r="F20" s="89">
        <f t="shared" si="1"/>
        <v>0.041842772769100214</v>
      </c>
      <c r="G20" s="315">
        <f t="shared" si="2"/>
        <v>2</v>
      </c>
      <c r="H20" s="313">
        <v>73928</v>
      </c>
      <c r="I20" s="94">
        <f t="shared" si="3"/>
        <v>28200.231360242396</v>
      </c>
      <c r="J20" s="94">
        <f t="shared" si="4"/>
        <v>13638.91735201818</v>
      </c>
      <c r="K20" s="94">
        <f t="shared" si="5"/>
        <v>41839.148712260576</v>
      </c>
      <c r="L20" s="297">
        <f t="shared" si="6"/>
        <v>3</v>
      </c>
    </row>
    <row r="21" spans="1:12" s="7" customFormat="1" ht="12" customHeight="1">
      <c r="A21" s="310" t="s">
        <v>262</v>
      </c>
      <c r="B21" s="316">
        <v>114915561000</v>
      </c>
      <c r="C21" s="94">
        <v>2200882717</v>
      </c>
      <c r="D21" s="94">
        <v>900000000</v>
      </c>
      <c r="E21" s="94">
        <f t="shared" si="7"/>
        <v>3100882717</v>
      </c>
      <c r="F21" s="89">
        <f t="shared" si="1"/>
        <v>0.026984010607579944</v>
      </c>
      <c r="G21" s="315">
        <f t="shared" si="2"/>
        <v>13</v>
      </c>
      <c r="H21" s="313">
        <v>106377</v>
      </c>
      <c r="I21" s="94">
        <f t="shared" si="3"/>
        <v>20689.460287468155</v>
      </c>
      <c r="J21" s="94">
        <f t="shared" si="4"/>
        <v>8460.475478721904</v>
      </c>
      <c r="K21" s="94">
        <f t="shared" si="5"/>
        <v>29149.93576619006</v>
      </c>
      <c r="L21" s="297">
        <f t="shared" si="6"/>
        <v>17</v>
      </c>
    </row>
    <row r="22" spans="1:12" s="7" customFormat="1" ht="12" customHeight="1">
      <c r="A22" s="310" t="s">
        <v>263</v>
      </c>
      <c r="B22" s="314">
        <v>22101000000</v>
      </c>
      <c r="C22" s="88">
        <v>462380000</v>
      </c>
      <c r="D22" s="88">
        <v>73975000</v>
      </c>
      <c r="E22" s="94">
        <f t="shared" si="7"/>
        <v>536355000</v>
      </c>
      <c r="F22" s="89">
        <f t="shared" si="1"/>
        <v>0.02426835889778743</v>
      </c>
      <c r="G22" s="315">
        <f t="shared" si="2"/>
        <v>16</v>
      </c>
      <c r="H22" s="313">
        <v>19425</v>
      </c>
      <c r="I22" s="94">
        <f t="shared" si="3"/>
        <v>23803.346203346202</v>
      </c>
      <c r="J22" s="94">
        <f t="shared" si="4"/>
        <v>3808.2368082368084</v>
      </c>
      <c r="K22" s="94">
        <f t="shared" si="5"/>
        <v>27611.58301158301</v>
      </c>
      <c r="L22" s="297">
        <f t="shared" si="6"/>
        <v>23</v>
      </c>
    </row>
    <row r="23" spans="1:12" s="7" customFormat="1" ht="12" customHeight="1">
      <c r="A23" s="310" t="s">
        <v>264</v>
      </c>
      <c r="B23" s="316"/>
      <c r="C23" s="88">
        <v>5028382000</v>
      </c>
      <c r="D23" s="88">
        <v>1716345000</v>
      </c>
      <c r="E23" s="94">
        <f t="shared" si="7"/>
        <v>6744727000</v>
      </c>
      <c r="F23" s="89"/>
      <c r="G23" s="315" t="e">
        <f t="shared" si="2"/>
        <v>#N/A</v>
      </c>
      <c r="H23" s="313">
        <v>153660</v>
      </c>
      <c r="I23" s="94">
        <f t="shared" si="3"/>
        <v>32724.079135754262</v>
      </c>
      <c r="J23" s="94">
        <f t="shared" si="4"/>
        <v>11169.757907067551</v>
      </c>
      <c r="K23" s="94">
        <f t="shared" si="5"/>
        <v>43893.83704282181</v>
      </c>
      <c r="L23" s="297">
        <f t="shared" si="6"/>
        <v>2</v>
      </c>
    </row>
    <row r="24" spans="1:12" s="7" customFormat="1" ht="12" customHeight="1">
      <c r="A24" s="310" t="s">
        <v>265</v>
      </c>
      <c r="B24" s="316">
        <v>85699058000</v>
      </c>
      <c r="C24" s="94">
        <v>1851578348</v>
      </c>
      <c r="D24" s="94">
        <v>803110000</v>
      </c>
      <c r="E24" s="94">
        <f t="shared" si="7"/>
        <v>2654688348</v>
      </c>
      <c r="F24" s="89">
        <f t="shared" si="1"/>
        <v>0.030976867306989536</v>
      </c>
      <c r="G24" s="315">
        <f t="shared" si="2"/>
        <v>7</v>
      </c>
      <c r="H24" s="313">
        <v>83941</v>
      </c>
      <c r="I24" s="94">
        <f t="shared" si="3"/>
        <v>22058.092565015904</v>
      </c>
      <c r="J24" s="94">
        <f t="shared" si="4"/>
        <v>9567.553400602805</v>
      </c>
      <c r="K24" s="94">
        <f t="shared" si="5"/>
        <v>31625.645965618707</v>
      </c>
      <c r="L24" s="297">
        <f t="shared" si="6"/>
        <v>13</v>
      </c>
    </row>
    <row r="25" spans="1:12" s="7" customFormat="1" ht="12" customHeight="1">
      <c r="A25" s="310" t="s">
        <v>266</v>
      </c>
      <c r="B25" s="316"/>
      <c r="C25" s="94">
        <v>547404583</v>
      </c>
      <c r="D25" s="94">
        <v>190348625</v>
      </c>
      <c r="E25" s="94">
        <f t="shared" si="7"/>
        <v>737753208</v>
      </c>
      <c r="F25" s="89"/>
      <c r="G25" s="315" t="e">
        <f>RANK(F25,$F$5:$F$47)</f>
        <v>#N/A</v>
      </c>
      <c r="H25" s="313">
        <v>21641</v>
      </c>
      <c r="I25" s="94">
        <f t="shared" si="3"/>
        <v>25294.791506861973</v>
      </c>
      <c r="J25" s="94">
        <f t="shared" si="4"/>
        <v>8795.74072362645</v>
      </c>
      <c r="K25" s="94">
        <f t="shared" si="5"/>
        <v>34090.532230488425</v>
      </c>
      <c r="L25" s="297">
        <f t="shared" si="6"/>
        <v>10</v>
      </c>
    </row>
    <row r="26" spans="1:12" s="7" customFormat="1" ht="12" customHeight="1">
      <c r="A26" s="310" t="s">
        <v>267</v>
      </c>
      <c r="B26" s="316">
        <v>42491861000</v>
      </c>
      <c r="C26" s="473">
        <v>1142788158</v>
      </c>
      <c r="D26" s="94">
        <v>80150903</v>
      </c>
      <c r="E26" s="94">
        <f t="shared" si="7"/>
        <v>1222939061</v>
      </c>
      <c r="F26" s="89">
        <f t="shared" si="1"/>
        <v>0.028780548373722677</v>
      </c>
      <c r="G26" s="315">
        <f t="shared" si="2"/>
        <v>12</v>
      </c>
      <c r="H26" s="313">
        <v>42157</v>
      </c>
      <c r="I26" s="94">
        <f t="shared" si="3"/>
        <v>27107.909908200298</v>
      </c>
      <c r="J26" s="94">
        <f t="shared" si="4"/>
        <v>1901.2477880304575</v>
      </c>
      <c r="K26" s="94">
        <f t="shared" si="5"/>
        <v>29009.157696230755</v>
      </c>
      <c r="L26" s="297">
        <f t="shared" si="6"/>
        <v>19</v>
      </c>
    </row>
    <row r="27" spans="1:12" s="7" customFormat="1" ht="12" customHeight="1">
      <c r="A27" s="310" t="s">
        <v>268</v>
      </c>
      <c r="B27" s="316"/>
      <c r="C27" s="88"/>
      <c r="D27" s="88"/>
      <c r="E27" s="94">
        <f t="shared" si="7"/>
        <v>0</v>
      </c>
      <c r="F27" s="89"/>
      <c r="G27" s="315" t="e">
        <f t="shared" si="2"/>
        <v>#N/A</v>
      </c>
      <c r="H27" s="313">
        <v>36161</v>
      </c>
      <c r="I27" s="94">
        <f t="shared" si="3"/>
        <v>0</v>
      </c>
      <c r="J27" s="94">
        <f t="shared" si="4"/>
        <v>0</v>
      </c>
      <c r="K27" s="94">
        <f t="shared" si="5"/>
        <v>0</v>
      </c>
      <c r="L27" s="297">
        <f t="shared" si="6"/>
        <v>40</v>
      </c>
    </row>
    <row r="28" spans="1:12" s="7" customFormat="1" ht="12" customHeight="1">
      <c r="A28" s="311" t="s">
        <v>336</v>
      </c>
      <c r="B28" s="316">
        <v>19567699000</v>
      </c>
      <c r="C28" s="94">
        <v>522234574</v>
      </c>
      <c r="D28" s="94">
        <v>62512393</v>
      </c>
      <c r="E28" s="94">
        <f t="shared" si="7"/>
        <v>584746967</v>
      </c>
      <c r="F28" s="89">
        <f t="shared" si="1"/>
        <v>0.02988327687379083</v>
      </c>
      <c r="G28" s="315">
        <f t="shared" si="2"/>
        <v>10</v>
      </c>
      <c r="H28" s="313">
        <v>19413</v>
      </c>
      <c r="I28" s="94">
        <f t="shared" si="3"/>
        <v>26901.281306341112</v>
      </c>
      <c r="J28" s="94">
        <f t="shared" si="4"/>
        <v>3220.1304795755423</v>
      </c>
      <c r="K28" s="94">
        <f t="shared" si="5"/>
        <v>30121.411785916654</v>
      </c>
      <c r="L28" s="297">
        <f t="shared" si="6"/>
        <v>14</v>
      </c>
    </row>
    <row r="29" spans="1:12" s="7" customFormat="1" ht="12" customHeight="1">
      <c r="A29" s="310" t="s">
        <v>269</v>
      </c>
      <c r="B29" s="314">
        <v>18245709167</v>
      </c>
      <c r="C29" s="88">
        <v>333546985</v>
      </c>
      <c r="D29" s="88">
        <v>44445000</v>
      </c>
      <c r="E29" s="94">
        <f t="shared" si="7"/>
        <v>377991985</v>
      </c>
      <c r="F29" s="89">
        <f t="shared" si="1"/>
        <v>0.020716760392281878</v>
      </c>
      <c r="G29" s="315">
        <f t="shared" si="2"/>
        <v>22</v>
      </c>
      <c r="H29" s="313">
        <v>15557</v>
      </c>
      <c r="I29" s="94">
        <f t="shared" si="3"/>
        <v>21440.315292151445</v>
      </c>
      <c r="J29" s="94">
        <f t="shared" si="4"/>
        <v>2856.913286623385</v>
      </c>
      <c r="K29" s="94">
        <f t="shared" si="5"/>
        <v>24297.22857877483</v>
      </c>
      <c r="L29" s="297">
        <f t="shared" si="6"/>
        <v>28</v>
      </c>
    </row>
    <row r="30" spans="1:12" s="7" customFormat="1" ht="12" customHeight="1">
      <c r="A30" s="312" t="s">
        <v>270</v>
      </c>
      <c r="B30" s="316">
        <v>38058126000</v>
      </c>
      <c r="C30" s="94">
        <v>94266900</v>
      </c>
      <c r="D30" s="94">
        <v>0</v>
      </c>
      <c r="E30" s="94">
        <f t="shared" si="7"/>
        <v>94266900</v>
      </c>
      <c r="F30" s="89">
        <f t="shared" si="1"/>
        <v>0.002476919121030815</v>
      </c>
      <c r="G30" s="315">
        <f t="shared" si="2"/>
        <v>33</v>
      </c>
      <c r="H30" s="313">
        <v>33112</v>
      </c>
      <c r="I30" s="94">
        <f t="shared" si="3"/>
        <v>2846.910485624547</v>
      </c>
      <c r="J30" s="94">
        <f t="shared" si="4"/>
        <v>0</v>
      </c>
      <c r="K30" s="94">
        <f t="shared" si="5"/>
        <v>2846.910485624547</v>
      </c>
      <c r="L30" s="297">
        <f t="shared" si="6"/>
        <v>39</v>
      </c>
    </row>
    <row r="31" spans="1:12" s="7" customFormat="1" ht="12" customHeight="1">
      <c r="A31" s="310" t="s">
        <v>241</v>
      </c>
      <c r="B31" s="316">
        <v>3984102000</v>
      </c>
      <c r="C31" s="94">
        <v>69371730</v>
      </c>
      <c r="D31" s="94">
        <v>0</v>
      </c>
      <c r="E31" s="94">
        <f t="shared" si="7"/>
        <v>69371730</v>
      </c>
      <c r="F31" s="89">
        <f t="shared" si="1"/>
        <v>0.017412137038660156</v>
      </c>
      <c r="G31" s="315">
        <f t="shared" si="2"/>
        <v>25</v>
      </c>
      <c r="H31" s="313">
        <v>3972</v>
      </c>
      <c r="I31" s="94">
        <f t="shared" si="3"/>
        <v>17465.188821752265</v>
      </c>
      <c r="J31" s="94">
        <f t="shared" si="4"/>
        <v>0</v>
      </c>
      <c r="K31" s="94">
        <f t="shared" si="5"/>
        <v>17465.188821752265</v>
      </c>
      <c r="L31" s="297">
        <f t="shared" si="6"/>
        <v>36</v>
      </c>
    </row>
    <row r="32" spans="1:12" s="7" customFormat="1" ht="12" customHeight="1">
      <c r="A32" s="310" t="s">
        <v>242</v>
      </c>
      <c r="B32" s="316">
        <v>664748000</v>
      </c>
      <c r="C32" s="94">
        <v>106609580</v>
      </c>
      <c r="D32" s="94">
        <v>5000000</v>
      </c>
      <c r="E32" s="94">
        <f t="shared" si="7"/>
        <v>111609580</v>
      </c>
      <c r="F32" s="89">
        <f t="shared" si="1"/>
        <v>0.16789757923303267</v>
      </c>
      <c r="G32" s="315">
        <f t="shared" si="2"/>
        <v>1</v>
      </c>
      <c r="H32" s="313">
        <v>4703</v>
      </c>
      <c r="I32" s="94">
        <f t="shared" si="3"/>
        <v>22668.420157346376</v>
      </c>
      <c r="J32" s="94">
        <f t="shared" si="4"/>
        <v>1063.1511800978099</v>
      </c>
      <c r="K32" s="94">
        <f t="shared" si="5"/>
        <v>23731.571337444184</v>
      </c>
      <c r="L32" s="297">
        <f t="shared" si="6"/>
        <v>29</v>
      </c>
    </row>
    <row r="33" spans="1:12" s="7" customFormat="1" ht="12" customHeight="1">
      <c r="A33" s="310" t="s">
        <v>243</v>
      </c>
      <c r="B33" s="316">
        <v>3715492000</v>
      </c>
      <c r="C33" s="94">
        <v>57187000</v>
      </c>
      <c r="D33" s="94">
        <v>0</v>
      </c>
      <c r="E33" s="94">
        <f t="shared" si="7"/>
        <v>57187000</v>
      </c>
      <c r="F33" s="89">
        <f t="shared" si="1"/>
        <v>0.015391501313957882</v>
      </c>
      <c r="G33" s="315">
        <f t="shared" si="2"/>
        <v>28</v>
      </c>
      <c r="H33" s="313">
        <v>1962</v>
      </c>
      <c r="I33" s="94">
        <f t="shared" si="3"/>
        <v>29147.29867482161</v>
      </c>
      <c r="J33" s="94">
        <f t="shared" si="4"/>
        <v>0</v>
      </c>
      <c r="K33" s="94">
        <f t="shared" si="5"/>
        <v>29147.29867482161</v>
      </c>
      <c r="L33" s="297">
        <f t="shared" si="6"/>
        <v>18</v>
      </c>
    </row>
    <row r="34" spans="1:12" s="7" customFormat="1" ht="13.5">
      <c r="A34" s="310" t="s">
        <v>271</v>
      </c>
      <c r="B34" s="316">
        <v>32771000000</v>
      </c>
      <c r="C34" s="94">
        <v>686193112</v>
      </c>
      <c r="D34" s="94">
        <v>15934000</v>
      </c>
      <c r="E34" s="94">
        <f t="shared" si="7"/>
        <v>702127112</v>
      </c>
      <c r="F34" s="89">
        <f t="shared" si="1"/>
        <v>0.021425257453236094</v>
      </c>
      <c r="G34" s="315">
        <f t="shared" si="2"/>
        <v>21</v>
      </c>
      <c r="H34" s="313">
        <v>31248</v>
      </c>
      <c r="I34" s="94">
        <f t="shared" si="3"/>
        <v>21959.584997439837</v>
      </c>
      <c r="J34" s="94">
        <f t="shared" si="4"/>
        <v>509.92063492063494</v>
      </c>
      <c r="K34" s="94">
        <f t="shared" si="5"/>
        <v>22469.50563236047</v>
      </c>
      <c r="L34" s="297">
        <f t="shared" si="6"/>
        <v>32</v>
      </c>
    </row>
    <row r="35" spans="1:12" s="7" customFormat="1" ht="12" customHeight="1">
      <c r="A35" s="310" t="s">
        <v>238</v>
      </c>
      <c r="B35" s="316"/>
      <c r="C35" s="88"/>
      <c r="D35" s="88"/>
      <c r="E35" s="94">
        <f t="shared" si="7"/>
        <v>0</v>
      </c>
      <c r="F35" s="89"/>
      <c r="G35" s="315" t="e">
        <f t="shared" si="2"/>
        <v>#N/A</v>
      </c>
      <c r="H35" s="313">
        <v>243188</v>
      </c>
      <c r="I35" s="94">
        <f t="shared" si="3"/>
        <v>0</v>
      </c>
      <c r="J35" s="94">
        <f t="shared" si="4"/>
        <v>0</v>
      </c>
      <c r="K35" s="94">
        <f t="shared" si="5"/>
        <v>0</v>
      </c>
      <c r="L35" s="297">
        <f t="shared" si="6"/>
        <v>40</v>
      </c>
    </row>
    <row r="36" spans="1:12" s="7" customFormat="1" ht="12" customHeight="1">
      <c r="A36" s="312" t="s">
        <v>272</v>
      </c>
      <c r="B36" s="316">
        <v>51900000000</v>
      </c>
      <c r="C36" s="94">
        <v>970575025</v>
      </c>
      <c r="D36" s="94">
        <v>347866000</v>
      </c>
      <c r="E36" s="94">
        <f t="shared" si="7"/>
        <v>1318441025</v>
      </c>
      <c r="F36" s="89">
        <f t="shared" si="1"/>
        <v>0.02540348795761079</v>
      </c>
      <c r="G36" s="315">
        <f t="shared" si="2"/>
        <v>14</v>
      </c>
      <c r="H36" s="313">
        <v>47745</v>
      </c>
      <c r="I36" s="94">
        <f t="shared" si="3"/>
        <v>20328.307152581423</v>
      </c>
      <c r="J36" s="94">
        <f t="shared" si="4"/>
        <v>7285.914755471777</v>
      </c>
      <c r="K36" s="94">
        <f t="shared" si="5"/>
        <v>27614.221908053198</v>
      </c>
      <c r="L36" s="297">
        <f t="shared" si="6"/>
        <v>22</v>
      </c>
    </row>
    <row r="37" spans="1:12" s="7" customFormat="1" ht="12" customHeight="1">
      <c r="A37" s="310" t="s">
        <v>244</v>
      </c>
      <c r="B37" s="316">
        <v>21762608000</v>
      </c>
      <c r="C37" s="94">
        <v>433963926</v>
      </c>
      <c r="D37" s="94">
        <v>0</v>
      </c>
      <c r="E37" s="94">
        <f t="shared" si="7"/>
        <v>433963926</v>
      </c>
      <c r="F37" s="89">
        <f t="shared" si="1"/>
        <v>0.019940805164528074</v>
      </c>
      <c r="G37" s="315">
        <f t="shared" si="2"/>
        <v>23</v>
      </c>
      <c r="H37" s="313">
        <v>17025</v>
      </c>
      <c r="I37" s="94">
        <f t="shared" si="3"/>
        <v>25489.80475770925</v>
      </c>
      <c r="J37" s="94">
        <f t="shared" si="4"/>
        <v>0</v>
      </c>
      <c r="K37" s="94">
        <f t="shared" si="5"/>
        <v>25489.80475770925</v>
      </c>
      <c r="L37" s="297">
        <f t="shared" si="6"/>
        <v>27</v>
      </c>
    </row>
    <row r="38" spans="1:12" s="7" customFormat="1" ht="12" customHeight="1">
      <c r="A38" s="310" t="s">
        <v>273</v>
      </c>
      <c r="B38" s="316">
        <v>26682839000</v>
      </c>
      <c r="C38" s="94">
        <v>683275000</v>
      </c>
      <c r="D38" s="94">
        <v>135865000</v>
      </c>
      <c r="E38" s="94">
        <f t="shared" si="7"/>
        <v>819140000</v>
      </c>
      <c r="F38" s="89">
        <f t="shared" si="1"/>
        <v>0.030699132127582077</v>
      </c>
      <c r="G38" s="315">
        <f t="shared" si="2"/>
        <v>9</v>
      </c>
      <c r="H38" s="313">
        <v>20952</v>
      </c>
      <c r="I38" s="94">
        <f t="shared" si="3"/>
        <v>32611.445208094694</v>
      </c>
      <c r="J38" s="94">
        <f t="shared" si="4"/>
        <v>6484.5838106147385</v>
      </c>
      <c r="K38" s="94">
        <f t="shared" si="5"/>
        <v>39096.02901870943</v>
      </c>
      <c r="L38" s="297">
        <f>RANK(K38,$K$5:$K$47)</f>
        <v>6</v>
      </c>
    </row>
    <row r="39" spans="1:12" s="7" customFormat="1" ht="12" customHeight="1">
      <c r="A39" s="310" t="s">
        <v>274</v>
      </c>
      <c r="B39" s="316">
        <v>6060600000</v>
      </c>
      <c r="C39" s="94">
        <v>121346000</v>
      </c>
      <c r="D39" s="94">
        <v>13000000</v>
      </c>
      <c r="E39" s="94">
        <f t="shared" si="7"/>
        <v>134346000</v>
      </c>
      <c r="F39" s="89">
        <f t="shared" si="1"/>
        <v>0.022167112167112167</v>
      </c>
      <c r="G39" s="315">
        <f t="shared" si="2"/>
        <v>20</v>
      </c>
      <c r="H39" s="313">
        <v>5260</v>
      </c>
      <c r="I39" s="94">
        <f t="shared" si="3"/>
        <v>23069.58174904943</v>
      </c>
      <c r="J39" s="94">
        <f t="shared" si="4"/>
        <v>2471.4828897338402</v>
      </c>
      <c r="K39" s="94">
        <f t="shared" si="5"/>
        <v>25541.06463878327</v>
      </c>
      <c r="L39" s="297">
        <f t="shared" si="6"/>
        <v>26</v>
      </c>
    </row>
    <row r="40" spans="1:12" s="7" customFormat="1" ht="12" customHeight="1">
      <c r="A40" s="310" t="s">
        <v>275</v>
      </c>
      <c r="B40" s="316">
        <v>65594524000</v>
      </c>
      <c r="C40" s="94"/>
      <c r="D40" s="94"/>
      <c r="E40" s="94">
        <f t="shared" si="7"/>
        <v>0</v>
      </c>
      <c r="F40" s="89"/>
      <c r="G40" s="315" t="e">
        <f t="shared" si="2"/>
        <v>#N/A</v>
      </c>
      <c r="H40" s="313">
        <v>59458</v>
      </c>
      <c r="I40" s="94">
        <f t="shared" si="3"/>
        <v>0</v>
      </c>
      <c r="J40" s="94">
        <f t="shared" si="4"/>
        <v>0</v>
      </c>
      <c r="K40" s="94">
        <f t="shared" si="5"/>
        <v>0</v>
      </c>
      <c r="L40" s="297">
        <f t="shared" si="6"/>
        <v>40</v>
      </c>
    </row>
    <row r="41" spans="1:12" s="7" customFormat="1" ht="12" customHeight="1">
      <c r="A41" s="310" t="s">
        <v>276</v>
      </c>
      <c r="B41" s="316">
        <v>31741180000</v>
      </c>
      <c r="C41" s="94">
        <v>427153685</v>
      </c>
      <c r="D41" s="94">
        <v>0</v>
      </c>
      <c r="E41" s="94">
        <f t="shared" si="7"/>
        <v>427153685</v>
      </c>
      <c r="F41" s="89">
        <f t="shared" si="1"/>
        <v>0.013457397771601433</v>
      </c>
      <c r="G41" s="315">
        <f t="shared" si="2"/>
        <v>31</v>
      </c>
      <c r="H41" s="313">
        <v>23675</v>
      </c>
      <c r="I41" s="94">
        <f t="shared" si="3"/>
        <v>18042.39429778247</v>
      </c>
      <c r="J41" s="94">
        <f t="shared" si="4"/>
        <v>0</v>
      </c>
      <c r="K41" s="94">
        <f t="shared" si="5"/>
        <v>18042.39429778247</v>
      </c>
      <c r="L41" s="297">
        <f t="shared" si="6"/>
        <v>35</v>
      </c>
    </row>
    <row r="42" spans="1:12" s="7" customFormat="1" ht="12" customHeight="1">
      <c r="A42" s="310" t="s">
        <v>277</v>
      </c>
      <c r="B42" s="314">
        <v>47401514599</v>
      </c>
      <c r="C42" s="94">
        <v>716998749</v>
      </c>
      <c r="D42" s="94">
        <v>5551953</v>
      </c>
      <c r="E42" s="94">
        <f t="shared" si="7"/>
        <v>722550702</v>
      </c>
      <c r="F42" s="89">
        <f t="shared" si="1"/>
        <v>0.015243198621658457</v>
      </c>
      <c r="G42" s="315">
        <f t="shared" si="2"/>
        <v>29</v>
      </c>
      <c r="H42" s="313">
        <v>28258</v>
      </c>
      <c r="I42" s="94">
        <f t="shared" si="3"/>
        <v>25373.301330596645</v>
      </c>
      <c r="J42" s="94">
        <f t="shared" si="4"/>
        <v>196.47367117276522</v>
      </c>
      <c r="K42" s="94">
        <f t="shared" si="5"/>
        <v>25569.77500176941</v>
      </c>
      <c r="L42" s="297">
        <f t="shared" si="6"/>
        <v>25</v>
      </c>
    </row>
    <row r="43" spans="1:12" s="7" customFormat="1" ht="12" customHeight="1">
      <c r="A43" s="310" t="s">
        <v>245</v>
      </c>
      <c r="B43" s="314"/>
      <c r="C43" s="94">
        <v>74877877</v>
      </c>
      <c r="D43" s="94">
        <v>4513232</v>
      </c>
      <c r="E43" s="95">
        <f t="shared" si="7"/>
        <v>79391109</v>
      </c>
      <c r="F43" s="89"/>
      <c r="G43" s="315" t="e">
        <f t="shared" si="2"/>
        <v>#N/A</v>
      </c>
      <c r="H43" s="313">
        <v>2147</v>
      </c>
      <c r="I43" s="94">
        <f t="shared" si="3"/>
        <v>34875.58313926409</v>
      </c>
      <c r="J43" s="94">
        <f t="shared" si="4"/>
        <v>2102.1108523521193</v>
      </c>
      <c r="K43" s="94">
        <f t="shared" si="5"/>
        <v>36977.69399161621</v>
      </c>
      <c r="L43" s="297">
        <f t="shared" si="6"/>
        <v>9</v>
      </c>
    </row>
    <row r="44" spans="1:12" s="7" customFormat="1" ht="12" customHeight="1">
      <c r="A44" s="310" t="s">
        <v>246</v>
      </c>
      <c r="B44" s="316">
        <v>11063019832</v>
      </c>
      <c r="C44" s="94">
        <v>227865563</v>
      </c>
      <c r="D44" s="94">
        <v>18409958</v>
      </c>
      <c r="E44" s="95">
        <f t="shared" si="7"/>
        <v>246275521</v>
      </c>
      <c r="F44" s="89">
        <f>E44/B44</f>
        <v>0.0222611479270464</v>
      </c>
      <c r="G44" s="315">
        <f>RANK(F44,$F$5:$F$47)</f>
        <v>19</v>
      </c>
      <c r="H44" s="313">
        <v>11788</v>
      </c>
      <c r="I44" s="94">
        <f t="shared" si="3"/>
        <v>19330.298863250762</v>
      </c>
      <c r="J44" s="94">
        <f t="shared" si="4"/>
        <v>1561.7541567695962</v>
      </c>
      <c r="K44" s="94">
        <f t="shared" si="5"/>
        <v>20892.05302002036</v>
      </c>
      <c r="L44" s="297">
        <f t="shared" si="6"/>
        <v>33</v>
      </c>
    </row>
    <row r="45" spans="1:12" s="7" customFormat="1" ht="12" customHeight="1">
      <c r="A45" s="310" t="s">
        <v>278</v>
      </c>
      <c r="B45" s="316">
        <v>21387505000</v>
      </c>
      <c r="C45" s="94">
        <v>464195781</v>
      </c>
      <c r="D45" s="94">
        <v>28516854</v>
      </c>
      <c r="E45" s="95">
        <f t="shared" si="7"/>
        <v>492712635</v>
      </c>
      <c r="F45" s="89">
        <f t="shared" si="1"/>
        <v>0.02303740595268125</v>
      </c>
      <c r="G45" s="315">
        <f t="shared" si="2"/>
        <v>17</v>
      </c>
      <c r="H45" s="313">
        <v>21736</v>
      </c>
      <c r="I45" s="94">
        <f t="shared" si="3"/>
        <v>21356.081201693043</v>
      </c>
      <c r="J45" s="94">
        <f t="shared" si="4"/>
        <v>1311.9642068457858</v>
      </c>
      <c r="K45" s="94">
        <f t="shared" si="5"/>
        <v>22668.04540853883</v>
      </c>
      <c r="L45" s="297">
        <f t="shared" si="6"/>
        <v>31</v>
      </c>
    </row>
    <row r="46" spans="1:12" s="7" customFormat="1" ht="12" customHeight="1">
      <c r="A46" s="310" t="s">
        <v>279</v>
      </c>
      <c r="B46" s="316">
        <v>14402982664</v>
      </c>
      <c r="C46" s="94">
        <v>162448000</v>
      </c>
      <c r="D46" s="94">
        <v>26221860</v>
      </c>
      <c r="E46" s="95">
        <f t="shared" si="7"/>
        <v>188669860</v>
      </c>
      <c r="F46" s="89">
        <f t="shared" si="1"/>
        <v>0.013099360347879677</v>
      </c>
      <c r="G46" s="315">
        <f t="shared" si="2"/>
        <v>32</v>
      </c>
      <c r="H46" s="313">
        <v>16731</v>
      </c>
      <c r="I46" s="94">
        <f t="shared" si="3"/>
        <v>9709.401709401709</v>
      </c>
      <c r="J46" s="94">
        <f t="shared" si="4"/>
        <v>1567.2619688004304</v>
      </c>
      <c r="K46" s="94">
        <f t="shared" si="5"/>
        <v>11276.66367820214</v>
      </c>
      <c r="L46" s="297">
        <f t="shared" si="6"/>
        <v>38</v>
      </c>
    </row>
    <row r="47" spans="1:12" s="7" customFormat="1" ht="12" customHeight="1" thickBot="1">
      <c r="A47" s="491" t="s">
        <v>247</v>
      </c>
      <c r="B47" s="492">
        <v>6810101888</v>
      </c>
      <c r="C47" s="493">
        <v>134779934</v>
      </c>
      <c r="D47" s="493">
        <v>0</v>
      </c>
      <c r="E47" s="313">
        <f t="shared" si="7"/>
        <v>134779934</v>
      </c>
      <c r="F47" s="494">
        <f t="shared" si="1"/>
        <v>0.019791177315202014</v>
      </c>
      <c r="G47" s="495">
        <f t="shared" si="2"/>
        <v>24</v>
      </c>
      <c r="H47" s="313">
        <v>5812</v>
      </c>
      <c r="I47" s="496">
        <f t="shared" si="3"/>
        <v>23189.940467997247</v>
      </c>
      <c r="J47" s="496">
        <f>D47/H47</f>
        <v>0</v>
      </c>
      <c r="K47" s="496">
        <f t="shared" si="5"/>
        <v>23189.940467997247</v>
      </c>
      <c r="L47" s="304">
        <f t="shared" si="6"/>
        <v>30</v>
      </c>
    </row>
    <row r="48" spans="1:12" s="7" customFormat="1" ht="14.25" thickBot="1">
      <c r="A48" s="408" t="s">
        <v>283</v>
      </c>
      <c r="B48" s="409">
        <f>SUM(B5:B47)</f>
        <v>2965761335393</v>
      </c>
      <c r="C48" s="403">
        <f>SUM(C5:C47)</f>
        <v>55315879585</v>
      </c>
      <c r="D48" s="403">
        <f>SUM(D5:D47)</f>
        <v>13009925864</v>
      </c>
      <c r="E48" s="404">
        <f>SUM(E5:E47)</f>
        <v>68325805449</v>
      </c>
      <c r="F48" s="405">
        <f t="shared" si="1"/>
        <v>0.023038200894188267</v>
      </c>
      <c r="G48" s="406"/>
      <c r="H48" s="404">
        <f>SUM(H5:H47)</f>
        <v>2593708</v>
      </c>
      <c r="I48" s="403">
        <f t="shared" si="3"/>
        <v>21326.9495197609</v>
      </c>
      <c r="J48" s="403">
        <f t="shared" si="4"/>
        <v>5015.956254135007</v>
      </c>
      <c r="K48" s="404">
        <f t="shared" si="5"/>
        <v>26342.905773895905</v>
      </c>
      <c r="L48" s="407"/>
    </row>
    <row r="49" spans="1:2" ht="12" customHeight="1">
      <c r="A49" s="3"/>
      <c r="B49" s="5" t="s">
        <v>296</v>
      </c>
    </row>
    <row r="50" ht="13.5">
      <c r="B50" s="5" t="s">
        <v>297</v>
      </c>
    </row>
  </sheetData>
  <sheetProtection/>
  <mergeCells count="4">
    <mergeCell ref="A3:A4"/>
    <mergeCell ref="H3:H4"/>
    <mergeCell ref="I3:L3"/>
    <mergeCell ref="B3:G3"/>
  </mergeCells>
  <printOptions/>
  <pageMargins left="0.77" right="0.5905511811023623" top="0.6" bottom="0.41" header="0.5118110236220472" footer="0.26"/>
  <pageSetup horizontalDpi="300" verticalDpi="300" orientation="landscape" paperSize="9" scale="80"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dimension ref="A1:M50"/>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L20" sqref="L20"/>
    </sheetView>
  </sheetViews>
  <sheetFormatPr defaultColWidth="9.00390625" defaultRowHeight="13.5"/>
  <cols>
    <col min="1" max="1" width="13.625" style="1" customWidth="1"/>
    <col min="2" max="5" width="17.625" style="0" customWidth="1"/>
    <col min="6" max="7" width="9.625" style="0" customWidth="1"/>
    <col min="8" max="11" width="12.625" style="0" customWidth="1"/>
    <col min="12" max="12" width="9.625" style="0" customWidth="1"/>
  </cols>
  <sheetData>
    <row r="1" spans="2:13" ht="30.75" customHeight="1">
      <c r="B1" s="437" t="s">
        <v>86</v>
      </c>
      <c r="M1" s="62"/>
    </row>
    <row r="2" spans="3:13" ht="18.75" customHeight="1" thickBot="1">
      <c r="C2" s="50" t="s">
        <v>228</v>
      </c>
      <c r="D2" s="8"/>
      <c r="E2" s="8"/>
      <c r="F2" s="49"/>
      <c r="G2" s="8"/>
      <c r="H2" s="8"/>
      <c r="I2" s="8"/>
      <c r="J2" s="8"/>
      <c r="K2" s="8"/>
      <c r="M2" s="62"/>
    </row>
    <row r="3" spans="1:13" ht="17.25" customHeight="1">
      <c r="A3" s="592"/>
      <c r="B3" s="594" t="s">
        <v>29</v>
      </c>
      <c r="C3" s="590"/>
      <c r="D3" s="590"/>
      <c r="E3" s="590"/>
      <c r="F3" s="590"/>
      <c r="G3" s="591"/>
      <c r="H3" s="586" t="s">
        <v>32</v>
      </c>
      <c r="I3" s="550" t="s">
        <v>290</v>
      </c>
      <c r="J3" s="551"/>
      <c r="K3" s="551"/>
      <c r="L3" s="588"/>
      <c r="M3" s="62"/>
    </row>
    <row r="4" spans="1:13" ht="33.75" customHeight="1" thickBot="1">
      <c r="A4" s="593"/>
      <c r="B4" s="328" t="s">
        <v>285</v>
      </c>
      <c r="C4" s="305" t="s">
        <v>289</v>
      </c>
      <c r="D4" s="305" t="s">
        <v>288</v>
      </c>
      <c r="E4" s="305" t="s">
        <v>286</v>
      </c>
      <c r="F4" s="305" t="s">
        <v>287</v>
      </c>
      <c r="G4" s="329" t="s">
        <v>299</v>
      </c>
      <c r="H4" s="587"/>
      <c r="I4" s="306" t="s">
        <v>291</v>
      </c>
      <c r="J4" s="307" t="s">
        <v>292</v>
      </c>
      <c r="K4" s="308" t="s">
        <v>293</v>
      </c>
      <c r="L4" s="309" t="s">
        <v>294</v>
      </c>
      <c r="M4" s="62"/>
    </row>
    <row r="5" spans="1:13" s="7" customFormat="1" ht="13.5">
      <c r="A5" s="299" t="s">
        <v>284</v>
      </c>
      <c r="B5" s="300">
        <v>1658402528000</v>
      </c>
      <c r="C5" s="301">
        <v>24500000000</v>
      </c>
      <c r="D5" s="301">
        <v>19300000000</v>
      </c>
      <c r="E5" s="301">
        <f aca="true" t="shared" si="0" ref="E5:E14">C5+D5</f>
        <v>43800000000</v>
      </c>
      <c r="F5" s="302">
        <f aca="true" t="shared" si="1" ref="F5:F48">E5/B5</f>
        <v>0.0264109582929917</v>
      </c>
      <c r="G5" s="320">
        <f aca="true" t="shared" si="2" ref="G5:G47">RANK(F5,$F$5:$F$47)</f>
        <v>21</v>
      </c>
      <c r="H5" s="303">
        <v>827458</v>
      </c>
      <c r="I5" s="301">
        <f aca="true" t="shared" si="3" ref="I5:I48">C5/H5</f>
        <v>29608.75355607173</v>
      </c>
      <c r="J5" s="301">
        <f aca="true" t="shared" si="4" ref="J5:J48">D5/H5</f>
        <v>23324.446678864668</v>
      </c>
      <c r="K5" s="303">
        <f aca="true" t="shared" si="5" ref="K5:K48">E5/H5</f>
        <v>52933.2002349364</v>
      </c>
      <c r="L5" s="304">
        <f aca="true" t="shared" si="6" ref="L5:L47">RANK(K5,$K$5:$K$47)</f>
        <v>2</v>
      </c>
      <c r="M5" s="31"/>
    </row>
    <row r="6" spans="1:13" s="7" customFormat="1" ht="12.75" customHeight="1">
      <c r="A6" s="296" t="s">
        <v>250</v>
      </c>
      <c r="B6" s="93">
        <v>122753374000</v>
      </c>
      <c r="C6" s="88">
        <v>3163576000</v>
      </c>
      <c r="D6" s="88">
        <v>1292470000</v>
      </c>
      <c r="E6" s="94">
        <f t="shared" si="0"/>
        <v>4456046000</v>
      </c>
      <c r="F6" s="89">
        <f t="shared" si="1"/>
        <v>0.03630080261582056</v>
      </c>
      <c r="G6" s="315">
        <f>RANK(F6,$F$5:$F$47)</f>
        <v>4</v>
      </c>
      <c r="H6" s="313">
        <v>108565</v>
      </c>
      <c r="I6" s="94">
        <f t="shared" si="3"/>
        <v>29139.925390319164</v>
      </c>
      <c r="J6" s="94">
        <f t="shared" si="4"/>
        <v>11905.033850688527</v>
      </c>
      <c r="K6" s="94">
        <f t="shared" si="5"/>
        <v>41044.959241007695</v>
      </c>
      <c r="L6" s="297">
        <f t="shared" si="6"/>
        <v>3</v>
      </c>
      <c r="M6" s="31"/>
    </row>
    <row r="7" spans="1:13" s="7" customFormat="1" ht="12" customHeight="1">
      <c r="A7" s="296" t="s">
        <v>251</v>
      </c>
      <c r="B7" s="93">
        <v>35185000000</v>
      </c>
      <c r="C7" s="94">
        <v>664079000</v>
      </c>
      <c r="D7" s="94">
        <v>93000000</v>
      </c>
      <c r="E7" s="94">
        <f t="shared" si="0"/>
        <v>757079000</v>
      </c>
      <c r="F7" s="89">
        <f t="shared" si="1"/>
        <v>0.02151709535313344</v>
      </c>
      <c r="G7" s="315">
        <f t="shared" si="2"/>
        <v>30</v>
      </c>
      <c r="H7" s="313">
        <v>27048</v>
      </c>
      <c r="I7" s="94">
        <f t="shared" si="3"/>
        <v>24551.87074829932</v>
      </c>
      <c r="J7" s="94">
        <f t="shared" si="4"/>
        <v>3438.3318544809226</v>
      </c>
      <c r="K7" s="94">
        <f t="shared" si="5"/>
        <v>27990.202602780242</v>
      </c>
      <c r="L7" s="297">
        <f t="shared" si="6"/>
        <v>23</v>
      </c>
      <c r="M7" s="31"/>
    </row>
    <row r="8" spans="1:13" s="7" customFormat="1" ht="12" customHeight="1">
      <c r="A8" s="296" t="s">
        <v>237</v>
      </c>
      <c r="B8" s="93">
        <v>6440000000</v>
      </c>
      <c r="C8" s="94">
        <v>93898000</v>
      </c>
      <c r="D8" s="94">
        <v>13508000</v>
      </c>
      <c r="E8" s="94">
        <f t="shared" si="0"/>
        <v>107406000</v>
      </c>
      <c r="F8" s="89">
        <f t="shared" si="1"/>
        <v>0.016677950310559006</v>
      </c>
      <c r="G8" s="315">
        <f t="shared" si="2"/>
        <v>40</v>
      </c>
      <c r="H8" s="313">
        <v>6347</v>
      </c>
      <c r="I8" s="94">
        <f t="shared" si="3"/>
        <v>14794.075941389632</v>
      </c>
      <c r="J8" s="94">
        <f t="shared" si="4"/>
        <v>2128.2495667244366</v>
      </c>
      <c r="K8" s="94">
        <f t="shared" si="5"/>
        <v>16922.32550811407</v>
      </c>
      <c r="L8" s="297">
        <f t="shared" si="6"/>
        <v>43</v>
      </c>
      <c r="M8" s="31"/>
    </row>
    <row r="9" spans="1:13" s="7" customFormat="1" ht="12" customHeight="1">
      <c r="A9" s="296" t="s">
        <v>239</v>
      </c>
      <c r="B9" s="93">
        <v>4491000000</v>
      </c>
      <c r="C9" s="94">
        <v>89535000</v>
      </c>
      <c r="D9" s="94">
        <v>0</v>
      </c>
      <c r="E9" s="94">
        <f t="shared" si="0"/>
        <v>89535000</v>
      </c>
      <c r="F9" s="89">
        <f t="shared" si="1"/>
        <v>0.019936539746158985</v>
      </c>
      <c r="G9" s="315">
        <f t="shared" si="2"/>
        <v>33</v>
      </c>
      <c r="H9" s="313">
        <v>3664</v>
      </c>
      <c r="I9" s="94">
        <f t="shared" si="3"/>
        <v>24436.40829694323</v>
      </c>
      <c r="J9" s="94">
        <f t="shared" si="4"/>
        <v>0</v>
      </c>
      <c r="K9" s="94">
        <f t="shared" si="5"/>
        <v>24436.40829694323</v>
      </c>
      <c r="L9" s="297">
        <f t="shared" si="6"/>
        <v>34</v>
      </c>
      <c r="M9" s="31"/>
    </row>
    <row r="10" spans="1:13" s="7" customFormat="1" ht="12" customHeight="1">
      <c r="A10" s="296" t="s">
        <v>252</v>
      </c>
      <c r="B10" s="93">
        <v>38480000000</v>
      </c>
      <c r="C10" s="94">
        <v>743892000</v>
      </c>
      <c r="D10" s="94">
        <v>85770000</v>
      </c>
      <c r="E10" s="94">
        <f t="shared" si="0"/>
        <v>829662000</v>
      </c>
      <c r="F10" s="89">
        <f t="shared" si="1"/>
        <v>0.021560862785862785</v>
      </c>
      <c r="G10" s="315">
        <f t="shared" si="2"/>
        <v>29</v>
      </c>
      <c r="H10" s="313">
        <v>35195</v>
      </c>
      <c r="I10" s="94">
        <f t="shared" si="3"/>
        <v>21136.29776956954</v>
      </c>
      <c r="J10" s="94">
        <f t="shared" si="4"/>
        <v>2436.993891177724</v>
      </c>
      <c r="K10" s="94">
        <f t="shared" si="5"/>
        <v>23573.291660747265</v>
      </c>
      <c r="L10" s="297">
        <f t="shared" si="6"/>
        <v>37</v>
      </c>
      <c r="M10" s="31"/>
    </row>
    <row r="11" spans="1:13" s="7" customFormat="1" ht="12.75" customHeight="1">
      <c r="A11" s="296" t="s">
        <v>253</v>
      </c>
      <c r="B11" s="93">
        <v>103972940000</v>
      </c>
      <c r="C11" s="94">
        <v>1831015000</v>
      </c>
      <c r="D11" s="94">
        <v>1067214000</v>
      </c>
      <c r="E11" s="94">
        <f t="shared" si="0"/>
        <v>2898229000</v>
      </c>
      <c r="F11" s="89">
        <f t="shared" si="1"/>
        <v>0.02787483935724045</v>
      </c>
      <c r="G11" s="315">
        <f t="shared" si="2"/>
        <v>18</v>
      </c>
      <c r="H11" s="313">
        <v>96946</v>
      </c>
      <c r="I11" s="94">
        <f t="shared" si="3"/>
        <v>18886.957687784954</v>
      </c>
      <c r="J11" s="94">
        <f t="shared" si="4"/>
        <v>11008.334536752418</v>
      </c>
      <c r="K11" s="94">
        <f t="shared" si="5"/>
        <v>29895.29222453737</v>
      </c>
      <c r="L11" s="297">
        <f t="shared" si="6"/>
        <v>20</v>
      </c>
      <c r="M11" s="31"/>
    </row>
    <row r="12" spans="1:13" s="7" customFormat="1" ht="12" customHeight="1">
      <c r="A12" s="296" t="s">
        <v>240</v>
      </c>
      <c r="B12" s="153">
        <v>8687000000</v>
      </c>
      <c r="C12" s="94">
        <v>171300000</v>
      </c>
      <c r="D12" s="94">
        <v>0</v>
      </c>
      <c r="E12" s="94">
        <f t="shared" si="0"/>
        <v>171300000</v>
      </c>
      <c r="F12" s="89">
        <f t="shared" si="1"/>
        <v>0.019719120524922296</v>
      </c>
      <c r="G12" s="315">
        <f t="shared" si="2"/>
        <v>34</v>
      </c>
      <c r="H12" s="313">
        <v>7021</v>
      </c>
      <c r="I12" s="94">
        <f t="shared" si="3"/>
        <v>24398.233869819112</v>
      </c>
      <c r="J12" s="94">
        <f t="shared" si="4"/>
        <v>0</v>
      </c>
      <c r="K12" s="94">
        <f t="shared" si="5"/>
        <v>24398.233869819112</v>
      </c>
      <c r="L12" s="297">
        <f t="shared" si="6"/>
        <v>35</v>
      </c>
      <c r="M12" s="31"/>
    </row>
    <row r="13" spans="1:13" s="7" customFormat="1" ht="12" customHeight="1">
      <c r="A13" s="296" t="s">
        <v>254</v>
      </c>
      <c r="B13" s="153">
        <v>78280000000</v>
      </c>
      <c r="C13" s="153">
        <v>1323649000</v>
      </c>
      <c r="D13" s="153">
        <v>699000000</v>
      </c>
      <c r="E13" s="94">
        <f t="shared" si="0"/>
        <v>2022649000</v>
      </c>
      <c r="F13" s="89">
        <f t="shared" si="1"/>
        <v>0.025838643331630044</v>
      </c>
      <c r="G13" s="315">
        <f t="shared" si="2"/>
        <v>23</v>
      </c>
      <c r="H13" s="313">
        <v>68468</v>
      </c>
      <c r="I13" s="94">
        <f t="shared" si="3"/>
        <v>19332.374247823802</v>
      </c>
      <c r="J13" s="94">
        <f t="shared" si="4"/>
        <v>10209.148799439154</v>
      </c>
      <c r="K13" s="94">
        <f t="shared" si="5"/>
        <v>29541.523047262956</v>
      </c>
      <c r="L13" s="297">
        <f t="shared" si="6"/>
        <v>21</v>
      </c>
      <c r="M13" s="31"/>
    </row>
    <row r="14" spans="1:13" s="7" customFormat="1" ht="12.75" customHeight="1">
      <c r="A14" s="296" t="s">
        <v>255</v>
      </c>
      <c r="B14" s="93">
        <v>111994914000</v>
      </c>
      <c r="C14" s="94">
        <v>2043506000</v>
      </c>
      <c r="D14" s="94">
        <v>929759000</v>
      </c>
      <c r="E14" s="94">
        <f t="shared" si="0"/>
        <v>2973265000</v>
      </c>
      <c r="F14" s="89">
        <f t="shared" si="1"/>
        <v>0.02654821450195497</v>
      </c>
      <c r="G14" s="315">
        <f t="shared" si="2"/>
        <v>20</v>
      </c>
      <c r="H14" s="313">
        <v>87609</v>
      </c>
      <c r="I14" s="94">
        <f t="shared" si="3"/>
        <v>23325.297629239005</v>
      </c>
      <c r="J14" s="94">
        <f t="shared" si="4"/>
        <v>10612.596879316052</v>
      </c>
      <c r="K14" s="94">
        <f t="shared" si="5"/>
        <v>33937.89450855506</v>
      </c>
      <c r="L14" s="297">
        <f t="shared" si="6"/>
        <v>11</v>
      </c>
      <c r="M14" s="31"/>
    </row>
    <row r="15" spans="1:13" s="7" customFormat="1" ht="12" customHeight="1">
      <c r="A15" s="296" t="s">
        <v>256</v>
      </c>
      <c r="B15" s="93">
        <v>31965682000</v>
      </c>
      <c r="C15" s="88">
        <v>210401000</v>
      </c>
      <c r="D15" s="88">
        <v>295967000</v>
      </c>
      <c r="E15" s="94">
        <f aca="true" t="shared" si="7" ref="E15:E47">C15+D15</f>
        <v>506368000</v>
      </c>
      <c r="F15" s="89">
        <f t="shared" si="1"/>
        <v>0.015840988470072374</v>
      </c>
      <c r="G15" s="315">
        <f t="shared" si="2"/>
        <v>41</v>
      </c>
      <c r="H15" s="313">
        <v>26301</v>
      </c>
      <c r="I15" s="94">
        <f t="shared" si="3"/>
        <v>7999.733850423938</v>
      </c>
      <c r="J15" s="94">
        <f t="shared" si="4"/>
        <v>11253.070225466712</v>
      </c>
      <c r="K15" s="94">
        <f t="shared" si="5"/>
        <v>19252.80407589065</v>
      </c>
      <c r="L15" s="297">
        <f t="shared" si="6"/>
        <v>40</v>
      </c>
      <c r="M15" s="31"/>
    </row>
    <row r="16" spans="1:13" s="7" customFormat="1" ht="12" customHeight="1">
      <c r="A16" s="296" t="s">
        <v>257</v>
      </c>
      <c r="B16" s="93">
        <v>50967000000</v>
      </c>
      <c r="C16" s="94">
        <v>1579032000</v>
      </c>
      <c r="D16" s="94">
        <v>200000000</v>
      </c>
      <c r="E16" s="94">
        <f t="shared" si="7"/>
        <v>1779032000</v>
      </c>
      <c r="F16" s="89">
        <f t="shared" si="1"/>
        <v>0.034905566346851886</v>
      </c>
      <c r="G16" s="315">
        <f t="shared" si="2"/>
        <v>6</v>
      </c>
      <c r="H16" s="313">
        <v>47107</v>
      </c>
      <c r="I16" s="94">
        <f t="shared" si="3"/>
        <v>33520.11378351413</v>
      </c>
      <c r="J16" s="94">
        <f t="shared" si="4"/>
        <v>4245.653512216868</v>
      </c>
      <c r="K16" s="94">
        <f t="shared" si="5"/>
        <v>37765.767295731</v>
      </c>
      <c r="L16" s="297">
        <f t="shared" si="6"/>
        <v>7</v>
      </c>
      <c r="M16" s="31"/>
    </row>
    <row r="17" spans="1:13" s="7" customFormat="1" ht="12.75" customHeight="1">
      <c r="A17" s="296" t="s">
        <v>258</v>
      </c>
      <c r="B17" s="93">
        <v>1595764000</v>
      </c>
      <c r="C17" s="94">
        <v>1553748000</v>
      </c>
      <c r="D17" s="94">
        <v>0</v>
      </c>
      <c r="E17" s="94">
        <f t="shared" si="7"/>
        <v>1553748000</v>
      </c>
      <c r="F17" s="89">
        <f t="shared" si="1"/>
        <v>0.9736702920983303</v>
      </c>
      <c r="G17" s="315">
        <f t="shared" si="2"/>
        <v>1</v>
      </c>
      <c r="H17" s="313">
        <v>45394</v>
      </c>
      <c r="I17" s="94">
        <f t="shared" si="3"/>
        <v>34228.04775961581</v>
      </c>
      <c r="J17" s="94">
        <f t="shared" si="4"/>
        <v>0</v>
      </c>
      <c r="K17" s="94">
        <f t="shared" si="5"/>
        <v>34228.04775961581</v>
      </c>
      <c r="L17" s="297">
        <f t="shared" si="6"/>
        <v>9</v>
      </c>
      <c r="M17" s="31"/>
    </row>
    <row r="18" spans="1:13" s="7" customFormat="1" ht="13.5" customHeight="1">
      <c r="A18" s="296" t="s">
        <v>259</v>
      </c>
      <c r="B18" s="153">
        <v>38285807000</v>
      </c>
      <c r="C18" s="88">
        <v>1185503000</v>
      </c>
      <c r="D18" s="88">
        <v>0</v>
      </c>
      <c r="E18" s="94">
        <f t="shared" si="7"/>
        <v>1185503000</v>
      </c>
      <c r="F18" s="89">
        <f>E18/B18</f>
        <v>0.030964555611953014</v>
      </c>
      <c r="G18" s="315">
        <f>RANK(F18,$F$5:$F$47)</f>
        <v>9</v>
      </c>
      <c r="H18" s="313">
        <v>39170</v>
      </c>
      <c r="I18" s="94">
        <f>C18/H18</f>
        <v>30265.585907582332</v>
      </c>
      <c r="J18" s="94">
        <f>D18/H18</f>
        <v>0</v>
      </c>
      <c r="K18" s="94">
        <f>E18/H18</f>
        <v>30265.585907582332</v>
      </c>
      <c r="L18" s="297">
        <f t="shared" si="6"/>
        <v>17</v>
      </c>
      <c r="M18" s="31"/>
    </row>
    <row r="19" spans="1:13" s="7" customFormat="1" ht="12" customHeight="1">
      <c r="A19" s="296" t="s">
        <v>260</v>
      </c>
      <c r="B19" s="93">
        <v>17677800000</v>
      </c>
      <c r="C19" s="88">
        <v>494498000</v>
      </c>
      <c r="D19" s="88">
        <v>4448000</v>
      </c>
      <c r="E19" s="94">
        <f t="shared" si="7"/>
        <v>498946000</v>
      </c>
      <c r="F19" s="89">
        <f t="shared" si="1"/>
        <v>0.028224439692721946</v>
      </c>
      <c r="G19" s="315">
        <f t="shared" si="2"/>
        <v>16</v>
      </c>
      <c r="H19" s="313">
        <v>16383</v>
      </c>
      <c r="I19" s="94">
        <f t="shared" si="3"/>
        <v>30183.604956357198</v>
      </c>
      <c r="J19" s="94">
        <f t="shared" si="4"/>
        <v>271.5009461026674</v>
      </c>
      <c r="K19" s="94">
        <f t="shared" si="5"/>
        <v>30455.105902459865</v>
      </c>
      <c r="L19" s="297">
        <f t="shared" si="6"/>
        <v>16</v>
      </c>
      <c r="M19" s="31"/>
    </row>
    <row r="20" spans="1:13" s="7" customFormat="1" ht="12" customHeight="1">
      <c r="A20" s="296" t="s">
        <v>261</v>
      </c>
      <c r="B20" s="93">
        <v>79410000000</v>
      </c>
      <c r="C20" s="94">
        <v>2067606250</v>
      </c>
      <c r="D20" s="94">
        <v>919156000</v>
      </c>
      <c r="E20" s="94">
        <f t="shared" si="7"/>
        <v>2986762250</v>
      </c>
      <c r="F20" s="89">
        <f t="shared" si="1"/>
        <v>0.03761191600554086</v>
      </c>
      <c r="G20" s="315">
        <f t="shared" si="2"/>
        <v>3</v>
      </c>
      <c r="H20" s="313">
        <v>73928</v>
      </c>
      <c r="I20" s="94">
        <f t="shared" si="3"/>
        <v>27967.836949464345</v>
      </c>
      <c r="J20" s="94">
        <f t="shared" si="4"/>
        <v>12433.124120766151</v>
      </c>
      <c r="K20" s="94">
        <f t="shared" si="5"/>
        <v>40400.96107023049</v>
      </c>
      <c r="L20" s="297">
        <f t="shared" si="6"/>
        <v>4</v>
      </c>
      <c r="M20" s="31"/>
    </row>
    <row r="21" spans="1:13" s="7" customFormat="1" ht="12" customHeight="1">
      <c r="A21" s="296" t="s">
        <v>262</v>
      </c>
      <c r="B21" s="93">
        <v>109200000000</v>
      </c>
      <c r="C21" s="94">
        <v>1868186000</v>
      </c>
      <c r="D21" s="94">
        <v>100000000</v>
      </c>
      <c r="E21" s="94">
        <f t="shared" si="7"/>
        <v>1968186000</v>
      </c>
      <c r="F21" s="89">
        <f t="shared" si="1"/>
        <v>0.018023681318681317</v>
      </c>
      <c r="G21" s="315">
        <f t="shared" si="2"/>
        <v>39</v>
      </c>
      <c r="H21" s="313">
        <v>106377</v>
      </c>
      <c r="I21" s="94">
        <f t="shared" si="3"/>
        <v>17561.9353807684</v>
      </c>
      <c r="J21" s="94">
        <f t="shared" si="4"/>
        <v>940.0528309691005</v>
      </c>
      <c r="K21" s="94">
        <f t="shared" si="5"/>
        <v>18501.9882117375</v>
      </c>
      <c r="L21" s="297">
        <f t="shared" si="6"/>
        <v>41</v>
      </c>
      <c r="M21" s="31"/>
    </row>
    <row r="22" spans="1:13" s="7" customFormat="1" ht="12" customHeight="1">
      <c r="A22" s="298" t="s">
        <v>263</v>
      </c>
      <c r="B22" s="153">
        <v>23478000000</v>
      </c>
      <c r="C22" s="88">
        <v>492633000</v>
      </c>
      <c r="D22" s="88">
        <v>40000000</v>
      </c>
      <c r="E22" s="94">
        <f t="shared" si="7"/>
        <v>532633000</v>
      </c>
      <c r="F22" s="89">
        <f t="shared" si="1"/>
        <v>0.022686472442286394</v>
      </c>
      <c r="G22" s="315">
        <f t="shared" si="2"/>
        <v>26</v>
      </c>
      <c r="H22" s="313">
        <v>19425</v>
      </c>
      <c r="I22" s="94">
        <f t="shared" si="3"/>
        <v>25360.7722007722</v>
      </c>
      <c r="J22" s="94">
        <f t="shared" si="4"/>
        <v>2059.202059202059</v>
      </c>
      <c r="K22" s="94">
        <f t="shared" si="5"/>
        <v>27419.97425997426</v>
      </c>
      <c r="L22" s="297">
        <f t="shared" si="6"/>
        <v>25</v>
      </c>
      <c r="M22" s="31"/>
    </row>
    <row r="23" spans="1:13" s="7" customFormat="1" ht="12" customHeight="1">
      <c r="A23" s="296" t="s">
        <v>264</v>
      </c>
      <c r="B23" s="93">
        <v>180768000000</v>
      </c>
      <c r="C23" s="88">
        <v>5166937000</v>
      </c>
      <c r="D23" s="88">
        <v>1244935000</v>
      </c>
      <c r="E23" s="94">
        <f t="shared" si="7"/>
        <v>6411872000</v>
      </c>
      <c r="F23" s="89">
        <f t="shared" si="1"/>
        <v>0.0354701717118074</v>
      </c>
      <c r="G23" s="315">
        <f t="shared" si="2"/>
        <v>5</v>
      </c>
      <c r="H23" s="313">
        <v>15660</v>
      </c>
      <c r="I23" s="94">
        <f t="shared" si="3"/>
        <v>329944.8914431673</v>
      </c>
      <c r="J23" s="94">
        <f t="shared" si="4"/>
        <v>79497.7650063857</v>
      </c>
      <c r="K23" s="94">
        <f t="shared" si="5"/>
        <v>409442.656449553</v>
      </c>
      <c r="L23" s="297">
        <f t="shared" si="6"/>
        <v>1</v>
      </c>
      <c r="M23" s="31"/>
    </row>
    <row r="24" spans="1:13" s="7" customFormat="1" ht="12" customHeight="1">
      <c r="A24" s="296" t="s">
        <v>265</v>
      </c>
      <c r="B24" s="93">
        <v>89981310000</v>
      </c>
      <c r="C24" s="94">
        <v>1942978000</v>
      </c>
      <c r="D24" s="94">
        <v>797635000</v>
      </c>
      <c r="E24" s="94">
        <f t="shared" si="7"/>
        <v>2740613000</v>
      </c>
      <c r="F24" s="89">
        <f t="shared" si="1"/>
        <v>0.03045758057978929</v>
      </c>
      <c r="G24" s="315">
        <f t="shared" si="2"/>
        <v>11</v>
      </c>
      <c r="H24" s="313">
        <v>83941</v>
      </c>
      <c r="I24" s="94">
        <f t="shared" si="3"/>
        <v>23146.948451888828</v>
      </c>
      <c r="J24" s="94">
        <f t="shared" si="4"/>
        <v>9502.329016809426</v>
      </c>
      <c r="K24" s="94">
        <f t="shared" si="5"/>
        <v>32649.277468698252</v>
      </c>
      <c r="L24" s="297">
        <f t="shared" si="6"/>
        <v>13</v>
      </c>
      <c r="M24" s="31"/>
    </row>
    <row r="25" spans="1:13" s="7" customFormat="1" ht="12" customHeight="1">
      <c r="A25" s="296" t="s">
        <v>266</v>
      </c>
      <c r="B25" s="93">
        <v>21643864000</v>
      </c>
      <c r="C25" s="94">
        <v>579931000</v>
      </c>
      <c r="D25" s="94">
        <v>156805000</v>
      </c>
      <c r="E25" s="94">
        <f t="shared" si="7"/>
        <v>736736000</v>
      </c>
      <c r="F25" s="89">
        <f t="shared" si="1"/>
        <v>0.034039023715913205</v>
      </c>
      <c r="G25" s="315">
        <f>RANK(F25,$F$5:$F$47)</f>
        <v>7</v>
      </c>
      <c r="H25" s="313">
        <v>21641</v>
      </c>
      <c r="I25" s="94">
        <f t="shared" si="3"/>
        <v>26797.791229610462</v>
      </c>
      <c r="J25" s="94">
        <f t="shared" si="4"/>
        <v>7245.737257982533</v>
      </c>
      <c r="K25" s="94">
        <f t="shared" si="5"/>
        <v>34043.528487592994</v>
      </c>
      <c r="L25" s="297">
        <f t="shared" si="6"/>
        <v>10</v>
      </c>
      <c r="M25" s="31"/>
    </row>
    <row r="26" spans="1:13" s="7" customFormat="1" ht="12" customHeight="1">
      <c r="A26" s="296" t="s">
        <v>267</v>
      </c>
      <c r="B26" s="93">
        <v>38610000000</v>
      </c>
      <c r="C26" s="94">
        <v>1178668000</v>
      </c>
      <c r="D26" s="94">
        <v>0</v>
      </c>
      <c r="E26" s="94">
        <f t="shared" si="7"/>
        <v>1178668000</v>
      </c>
      <c r="F26" s="89">
        <f t="shared" si="1"/>
        <v>0.030527531727531726</v>
      </c>
      <c r="G26" s="315">
        <f t="shared" si="2"/>
        <v>10</v>
      </c>
      <c r="H26" s="313">
        <v>42157</v>
      </c>
      <c r="I26" s="94">
        <f t="shared" si="3"/>
        <v>27959.01036601276</v>
      </c>
      <c r="J26" s="94">
        <f t="shared" si="4"/>
        <v>0</v>
      </c>
      <c r="K26" s="94">
        <f t="shared" si="5"/>
        <v>27959.01036601276</v>
      </c>
      <c r="L26" s="297">
        <f t="shared" si="6"/>
        <v>24</v>
      </c>
      <c r="M26" s="31"/>
    </row>
    <row r="27" spans="1:13" s="7" customFormat="1" ht="12" customHeight="1">
      <c r="A27" s="296" t="s">
        <v>268</v>
      </c>
      <c r="B27" s="93">
        <v>39543649000</v>
      </c>
      <c r="C27" s="88">
        <v>877494000</v>
      </c>
      <c r="D27" s="88">
        <v>450828000</v>
      </c>
      <c r="E27" s="94">
        <f t="shared" si="7"/>
        <v>1328322000</v>
      </c>
      <c r="F27" s="89">
        <f t="shared" si="1"/>
        <v>0.03359128541728661</v>
      </c>
      <c r="G27" s="315">
        <f t="shared" si="2"/>
        <v>8</v>
      </c>
      <c r="H27" s="313">
        <v>36161</v>
      </c>
      <c r="I27" s="94">
        <f t="shared" si="3"/>
        <v>24266.30900694118</v>
      </c>
      <c r="J27" s="94">
        <f t="shared" si="4"/>
        <v>12467.24371560521</v>
      </c>
      <c r="K27" s="94">
        <f t="shared" si="5"/>
        <v>36733.55272254639</v>
      </c>
      <c r="L27" s="297">
        <f t="shared" si="6"/>
        <v>8</v>
      </c>
      <c r="M27" s="31"/>
    </row>
    <row r="28" spans="1:13" s="7" customFormat="1" ht="12" customHeight="1">
      <c r="A28" s="298" t="s">
        <v>336</v>
      </c>
      <c r="B28" s="93">
        <v>20499000000</v>
      </c>
      <c r="C28" s="94">
        <v>536051000</v>
      </c>
      <c r="D28" s="94">
        <v>74063000</v>
      </c>
      <c r="E28" s="94">
        <f t="shared" si="7"/>
        <v>610114000</v>
      </c>
      <c r="F28" s="89">
        <f t="shared" si="1"/>
        <v>0.029763110395629056</v>
      </c>
      <c r="G28" s="315">
        <f t="shared" si="2"/>
        <v>13</v>
      </c>
      <c r="H28" s="313">
        <v>19413</v>
      </c>
      <c r="I28" s="94">
        <f t="shared" si="3"/>
        <v>27612.991294493382</v>
      </c>
      <c r="J28" s="94">
        <f t="shared" si="4"/>
        <v>3815.123886055736</v>
      </c>
      <c r="K28" s="94">
        <f t="shared" si="5"/>
        <v>31428.115180549117</v>
      </c>
      <c r="L28" s="297">
        <f t="shared" si="6"/>
        <v>15</v>
      </c>
      <c r="M28" s="31"/>
    </row>
    <row r="29" spans="1:13" s="7" customFormat="1" ht="12" customHeight="1">
      <c r="A29" s="296" t="s">
        <v>269</v>
      </c>
      <c r="B29" s="153">
        <v>16288836000</v>
      </c>
      <c r="C29" s="88">
        <v>348794000</v>
      </c>
      <c r="D29" s="88">
        <v>66000000</v>
      </c>
      <c r="E29" s="94">
        <f t="shared" si="7"/>
        <v>414794000</v>
      </c>
      <c r="F29" s="89">
        <f t="shared" si="1"/>
        <v>0.02546492579334705</v>
      </c>
      <c r="G29" s="315">
        <f t="shared" si="2"/>
        <v>24</v>
      </c>
      <c r="H29" s="313">
        <v>15557</v>
      </c>
      <c r="I29" s="94">
        <f t="shared" si="3"/>
        <v>22420.38953525744</v>
      </c>
      <c r="J29" s="94">
        <f t="shared" si="4"/>
        <v>4242.463199845729</v>
      </c>
      <c r="K29" s="94">
        <f t="shared" si="5"/>
        <v>26662.85273510317</v>
      </c>
      <c r="L29" s="297">
        <f t="shared" si="6"/>
        <v>26</v>
      </c>
      <c r="M29" s="31"/>
    </row>
    <row r="30" spans="1:13" s="7" customFormat="1" ht="12" customHeight="1">
      <c r="A30" s="296" t="s">
        <v>270</v>
      </c>
      <c r="B30" s="93">
        <v>35689000000</v>
      </c>
      <c r="C30" s="94">
        <v>864959000</v>
      </c>
      <c r="D30" s="94">
        <v>131730000</v>
      </c>
      <c r="E30" s="94">
        <f t="shared" si="7"/>
        <v>996689000</v>
      </c>
      <c r="F30" s="89">
        <f t="shared" si="1"/>
        <v>0.02792706436156799</v>
      </c>
      <c r="G30" s="315">
        <f t="shared" si="2"/>
        <v>17</v>
      </c>
      <c r="H30" s="313">
        <v>33112</v>
      </c>
      <c r="I30" s="94">
        <f t="shared" si="3"/>
        <v>26122.2215510993</v>
      </c>
      <c r="J30" s="94">
        <f t="shared" si="4"/>
        <v>3978.316018361923</v>
      </c>
      <c r="K30" s="94">
        <f t="shared" si="5"/>
        <v>30100.537569461223</v>
      </c>
      <c r="L30" s="297">
        <f t="shared" si="6"/>
        <v>18</v>
      </c>
      <c r="M30" s="31"/>
    </row>
    <row r="31" spans="1:13" s="7" customFormat="1" ht="12" customHeight="1">
      <c r="A31" s="296" t="s">
        <v>241</v>
      </c>
      <c r="B31" s="93">
        <v>4159098000</v>
      </c>
      <c r="C31" s="94">
        <v>77501000</v>
      </c>
      <c r="D31" s="94">
        <v>0</v>
      </c>
      <c r="E31" s="94">
        <f t="shared" si="7"/>
        <v>77501000</v>
      </c>
      <c r="F31" s="89">
        <f t="shared" si="1"/>
        <v>0.018634088448985814</v>
      </c>
      <c r="G31" s="315">
        <f t="shared" si="2"/>
        <v>37</v>
      </c>
      <c r="H31" s="313">
        <v>3972</v>
      </c>
      <c r="I31" s="94">
        <f t="shared" si="3"/>
        <v>19511.83282980866</v>
      </c>
      <c r="J31" s="94">
        <f t="shared" si="4"/>
        <v>0</v>
      </c>
      <c r="K31" s="94">
        <f t="shared" si="5"/>
        <v>19511.83282980866</v>
      </c>
      <c r="L31" s="297">
        <f t="shared" si="6"/>
        <v>39</v>
      </c>
      <c r="M31" s="31"/>
    </row>
    <row r="32" spans="1:13" s="7" customFormat="1" ht="12" customHeight="1">
      <c r="A32" s="296" t="s">
        <v>242</v>
      </c>
      <c r="B32" s="93">
        <v>640585000</v>
      </c>
      <c r="C32" s="94">
        <v>111260000</v>
      </c>
      <c r="D32" s="94">
        <v>5000000</v>
      </c>
      <c r="E32" s="94">
        <f t="shared" si="7"/>
        <v>116260000</v>
      </c>
      <c r="F32" s="89">
        <f t="shared" si="1"/>
        <v>0.1814903564710382</v>
      </c>
      <c r="G32" s="315">
        <f t="shared" si="2"/>
        <v>2</v>
      </c>
      <c r="H32" s="313">
        <v>4703</v>
      </c>
      <c r="I32" s="94">
        <f t="shared" si="3"/>
        <v>23657.240059536467</v>
      </c>
      <c r="J32" s="94">
        <f t="shared" si="4"/>
        <v>1063.1511800978099</v>
      </c>
      <c r="K32" s="94">
        <f t="shared" si="5"/>
        <v>24720.391239634275</v>
      </c>
      <c r="L32" s="297">
        <f t="shared" si="6"/>
        <v>33</v>
      </c>
      <c r="M32" s="31"/>
    </row>
    <row r="33" spans="1:13" s="7" customFormat="1" ht="12" customHeight="1">
      <c r="A33" s="296" t="s">
        <v>243</v>
      </c>
      <c r="B33" s="93">
        <v>2420088000</v>
      </c>
      <c r="C33" s="94">
        <v>63208000</v>
      </c>
      <c r="D33" s="94">
        <v>0</v>
      </c>
      <c r="E33" s="94">
        <f t="shared" si="7"/>
        <v>63208000</v>
      </c>
      <c r="F33" s="89">
        <f t="shared" si="1"/>
        <v>0.02611805851688038</v>
      </c>
      <c r="G33" s="315">
        <f t="shared" si="2"/>
        <v>22</v>
      </c>
      <c r="H33" s="313">
        <v>1962</v>
      </c>
      <c r="I33" s="94">
        <f t="shared" si="3"/>
        <v>32216.10601427115</v>
      </c>
      <c r="J33" s="94">
        <f t="shared" si="4"/>
        <v>0</v>
      </c>
      <c r="K33" s="94">
        <f t="shared" si="5"/>
        <v>32216.10601427115</v>
      </c>
      <c r="L33" s="297">
        <f t="shared" si="6"/>
        <v>14</v>
      </c>
      <c r="M33" s="31"/>
    </row>
    <row r="34" spans="1:13" s="7" customFormat="1" ht="13.5">
      <c r="A34" s="296" t="s">
        <v>271</v>
      </c>
      <c r="B34" s="93">
        <v>34537175000</v>
      </c>
      <c r="C34" s="94">
        <v>752036000</v>
      </c>
      <c r="D34" s="94">
        <v>23125000</v>
      </c>
      <c r="E34" s="94">
        <f t="shared" si="7"/>
        <v>775161000</v>
      </c>
      <c r="F34" s="89">
        <f t="shared" si="1"/>
        <v>0.022444250289724042</v>
      </c>
      <c r="G34" s="315">
        <f t="shared" si="2"/>
        <v>27</v>
      </c>
      <c r="H34" s="313">
        <v>31248</v>
      </c>
      <c r="I34" s="94">
        <f t="shared" si="3"/>
        <v>24066.69226830517</v>
      </c>
      <c r="J34" s="94">
        <f t="shared" si="4"/>
        <v>740.047363031234</v>
      </c>
      <c r="K34" s="94">
        <f t="shared" si="5"/>
        <v>24806.739631336404</v>
      </c>
      <c r="L34" s="297">
        <f t="shared" si="6"/>
        <v>32</v>
      </c>
      <c r="M34" s="31"/>
    </row>
    <row r="35" spans="1:13" s="7" customFormat="1" ht="12" customHeight="1">
      <c r="A35" s="296" t="s">
        <v>238</v>
      </c>
      <c r="B35" s="93">
        <v>327571830000</v>
      </c>
      <c r="C35" s="88">
        <v>6974973000</v>
      </c>
      <c r="D35" s="88">
        <v>0</v>
      </c>
      <c r="E35" s="94">
        <f t="shared" si="7"/>
        <v>6974973000</v>
      </c>
      <c r="F35" s="89">
        <f t="shared" si="1"/>
        <v>0.021292957333968552</v>
      </c>
      <c r="G35" s="315">
        <f t="shared" si="2"/>
        <v>32</v>
      </c>
      <c r="H35" s="313">
        <v>243188</v>
      </c>
      <c r="I35" s="94">
        <f t="shared" si="3"/>
        <v>28681.402865272958</v>
      </c>
      <c r="J35" s="94">
        <f t="shared" si="4"/>
        <v>0</v>
      </c>
      <c r="K35" s="94">
        <f t="shared" si="5"/>
        <v>28681.402865272958</v>
      </c>
      <c r="L35" s="297">
        <f t="shared" si="6"/>
        <v>22</v>
      </c>
      <c r="M35" s="31"/>
    </row>
    <row r="36" spans="1:13" s="7" customFormat="1" ht="12" customHeight="1">
      <c r="A36" s="296" t="s">
        <v>272</v>
      </c>
      <c r="B36" s="93">
        <v>56200000000</v>
      </c>
      <c r="C36" s="94">
        <v>1193541000</v>
      </c>
      <c r="D36" s="94">
        <v>417000000</v>
      </c>
      <c r="E36" s="94">
        <f t="shared" si="7"/>
        <v>1610541000</v>
      </c>
      <c r="F36" s="89">
        <f t="shared" si="1"/>
        <v>0.028657313167259786</v>
      </c>
      <c r="G36" s="315">
        <f t="shared" si="2"/>
        <v>14</v>
      </c>
      <c r="H36" s="313">
        <v>47745</v>
      </c>
      <c r="I36" s="94">
        <v>47745</v>
      </c>
      <c r="J36" s="94">
        <f t="shared" si="4"/>
        <v>8733.898837574616</v>
      </c>
      <c r="K36" s="94">
        <f t="shared" si="5"/>
        <v>33732.13949104618</v>
      </c>
      <c r="L36" s="297">
        <f t="shared" si="6"/>
        <v>12</v>
      </c>
      <c r="M36" s="31"/>
    </row>
    <row r="37" spans="1:13" s="7" customFormat="1" ht="12" customHeight="1">
      <c r="A37" s="296" t="s">
        <v>244</v>
      </c>
      <c r="B37" s="93">
        <v>23143327000</v>
      </c>
      <c r="C37" s="94">
        <v>428890000</v>
      </c>
      <c r="D37" s="94">
        <v>0</v>
      </c>
      <c r="E37" s="94">
        <f t="shared" si="7"/>
        <v>428890000</v>
      </c>
      <c r="F37" s="89">
        <f t="shared" si="1"/>
        <v>0.018531907707133033</v>
      </c>
      <c r="G37" s="315">
        <f t="shared" si="2"/>
        <v>38</v>
      </c>
      <c r="H37" s="313">
        <v>17025</v>
      </c>
      <c r="I37" s="94">
        <f t="shared" si="3"/>
        <v>25191.776798825256</v>
      </c>
      <c r="J37" s="94">
        <f t="shared" si="4"/>
        <v>0</v>
      </c>
      <c r="K37" s="94">
        <f t="shared" si="5"/>
        <v>25191.776798825256</v>
      </c>
      <c r="L37" s="297">
        <f t="shared" si="6"/>
        <v>31</v>
      </c>
      <c r="M37" s="31"/>
    </row>
    <row r="38" spans="1:13" s="7" customFormat="1" ht="12" customHeight="1">
      <c r="A38" s="296" t="s">
        <v>273</v>
      </c>
      <c r="B38" s="93">
        <v>26309138000</v>
      </c>
      <c r="C38" s="94">
        <v>654318000</v>
      </c>
      <c r="D38" s="94">
        <v>144956000</v>
      </c>
      <c r="E38" s="94">
        <f t="shared" si="7"/>
        <v>799274000</v>
      </c>
      <c r="F38" s="89">
        <f t="shared" si="1"/>
        <v>0.03038009075021766</v>
      </c>
      <c r="G38" s="315">
        <f t="shared" si="2"/>
        <v>12</v>
      </c>
      <c r="H38" s="313">
        <v>20952</v>
      </c>
      <c r="I38" s="94">
        <f t="shared" si="3"/>
        <v>31229.381443298967</v>
      </c>
      <c r="J38" s="94">
        <f t="shared" si="4"/>
        <v>6918.48033600611</v>
      </c>
      <c r="K38" s="94">
        <f t="shared" si="5"/>
        <v>38147.86177930508</v>
      </c>
      <c r="L38" s="297">
        <f>RANK(K38,$K$5:$K$47)</f>
        <v>6</v>
      </c>
      <c r="M38" s="31"/>
    </row>
    <row r="39" spans="1:13" s="7" customFormat="1" ht="12" customHeight="1">
      <c r="A39" s="296" t="s">
        <v>274</v>
      </c>
      <c r="B39" s="93">
        <v>6239200000</v>
      </c>
      <c r="C39" s="94">
        <v>120000000</v>
      </c>
      <c r="D39" s="94">
        <v>17000000</v>
      </c>
      <c r="E39" s="94">
        <f t="shared" si="7"/>
        <v>137000000</v>
      </c>
      <c r="F39" s="89">
        <f t="shared" si="1"/>
        <v>0.021957943326067444</v>
      </c>
      <c r="G39" s="315">
        <f t="shared" si="2"/>
        <v>28</v>
      </c>
      <c r="H39" s="313">
        <v>5260</v>
      </c>
      <c r="I39" s="94">
        <f t="shared" si="3"/>
        <v>22813.68821292776</v>
      </c>
      <c r="J39" s="94">
        <f t="shared" si="4"/>
        <v>3231.939163498099</v>
      </c>
      <c r="K39" s="94">
        <f t="shared" si="5"/>
        <v>26045.627376425855</v>
      </c>
      <c r="L39" s="297">
        <f t="shared" si="6"/>
        <v>29</v>
      </c>
      <c r="M39" s="31"/>
    </row>
    <row r="40" spans="1:13" s="7" customFormat="1" ht="12" customHeight="1">
      <c r="A40" s="296" t="s">
        <v>275</v>
      </c>
      <c r="B40" s="93">
        <v>700004453000</v>
      </c>
      <c r="C40" s="94">
        <v>1394644000</v>
      </c>
      <c r="D40" s="94">
        <v>162725000</v>
      </c>
      <c r="E40" s="94">
        <f t="shared" si="7"/>
        <v>1557369000</v>
      </c>
      <c r="F40" s="89">
        <f t="shared" si="1"/>
        <v>0.0022247987042448144</v>
      </c>
      <c r="G40" s="315">
        <f t="shared" si="2"/>
        <v>43</v>
      </c>
      <c r="H40" s="313">
        <v>59458</v>
      </c>
      <c r="I40" s="94">
        <f t="shared" si="3"/>
        <v>23455.95210064247</v>
      </c>
      <c r="J40" s="94">
        <f t="shared" si="4"/>
        <v>2736.805812506307</v>
      </c>
      <c r="K40" s="94">
        <f t="shared" si="5"/>
        <v>26192.757913148776</v>
      </c>
      <c r="L40" s="297">
        <f t="shared" si="6"/>
        <v>28</v>
      </c>
      <c r="M40" s="31"/>
    </row>
    <row r="41" spans="1:13" s="7" customFormat="1" ht="12" customHeight="1">
      <c r="A41" s="296" t="s">
        <v>276</v>
      </c>
      <c r="B41" s="93">
        <v>29114118000</v>
      </c>
      <c r="C41" s="94">
        <v>434146000</v>
      </c>
      <c r="D41" s="94">
        <v>0</v>
      </c>
      <c r="E41" s="94">
        <f t="shared" si="7"/>
        <v>434146000</v>
      </c>
      <c r="F41" s="89">
        <f t="shared" si="1"/>
        <v>0.014911871965346846</v>
      </c>
      <c r="G41" s="315">
        <f t="shared" si="2"/>
        <v>42</v>
      </c>
      <c r="H41" s="313">
        <v>23675</v>
      </c>
      <c r="I41" s="94">
        <f t="shared" si="3"/>
        <v>18337.740232312564</v>
      </c>
      <c r="J41" s="94">
        <f t="shared" si="4"/>
        <v>0</v>
      </c>
      <c r="K41" s="94">
        <f t="shared" si="5"/>
        <v>18337.740232312564</v>
      </c>
      <c r="L41" s="297">
        <f t="shared" si="6"/>
        <v>42</v>
      </c>
      <c r="M41" s="31"/>
    </row>
    <row r="42" spans="1:13" s="7" customFormat="1" ht="12" customHeight="1">
      <c r="A42" s="296" t="s">
        <v>277</v>
      </c>
      <c r="B42" s="153">
        <v>43863534000</v>
      </c>
      <c r="C42" s="94">
        <v>847920000</v>
      </c>
      <c r="D42" s="94">
        <v>2488000</v>
      </c>
      <c r="E42" s="94">
        <f t="shared" si="7"/>
        <v>850408000</v>
      </c>
      <c r="F42" s="89">
        <f t="shared" si="1"/>
        <v>0.01938758514076864</v>
      </c>
      <c r="G42" s="315">
        <f t="shared" si="2"/>
        <v>36</v>
      </c>
      <c r="H42" s="313">
        <v>28258</v>
      </c>
      <c r="I42" s="94">
        <f t="shared" si="3"/>
        <v>30006.369877556797</v>
      </c>
      <c r="J42" s="94">
        <f t="shared" si="4"/>
        <v>88.04586311840895</v>
      </c>
      <c r="K42" s="94">
        <f t="shared" si="5"/>
        <v>30094.415740675206</v>
      </c>
      <c r="L42" s="297">
        <f t="shared" si="6"/>
        <v>19</v>
      </c>
      <c r="M42" s="31"/>
    </row>
    <row r="43" spans="1:13" s="7" customFormat="1" ht="12" customHeight="1">
      <c r="A43" s="296" t="s">
        <v>245</v>
      </c>
      <c r="B43" s="153">
        <v>4459000000</v>
      </c>
      <c r="C43" s="94">
        <v>78892000</v>
      </c>
      <c r="D43" s="94">
        <v>7658000</v>
      </c>
      <c r="E43" s="95">
        <f t="shared" si="7"/>
        <v>86550000</v>
      </c>
      <c r="F43" s="89">
        <f t="shared" si="1"/>
        <v>0.019410181655079614</v>
      </c>
      <c r="G43" s="315">
        <f t="shared" si="2"/>
        <v>35</v>
      </c>
      <c r="H43" s="313">
        <v>2147</v>
      </c>
      <c r="I43" s="94">
        <f t="shared" si="3"/>
        <v>36745.225896599906</v>
      </c>
      <c r="J43" s="94">
        <f t="shared" si="4"/>
        <v>3566.837447601304</v>
      </c>
      <c r="K43" s="94">
        <f t="shared" si="5"/>
        <v>40312.06334420121</v>
      </c>
      <c r="L43" s="297">
        <f t="shared" si="6"/>
        <v>5</v>
      </c>
      <c r="M43" s="31"/>
    </row>
    <row r="44" spans="1:13" s="7" customFormat="1" ht="12" customHeight="1">
      <c r="A44" s="296" t="s">
        <v>246</v>
      </c>
      <c r="B44" s="93">
        <v>10952796000</v>
      </c>
      <c r="C44" s="94">
        <v>217244000</v>
      </c>
      <c r="D44" s="94">
        <v>17091000</v>
      </c>
      <c r="E44" s="95">
        <f t="shared" si="7"/>
        <v>234335000</v>
      </c>
      <c r="F44" s="89">
        <f t="shared" si="1"/>
        <v>0.021394993570591474</v>
      </c>
      <c r="G44" s="315">
        <f t="shared" si="2"/>
        <v>31</v>
      </c>
      <c r="H44" s="313">
        <v>11788</v>
      </c>
      <c r="I44" s="94">
        <f t="shared" si="3"/>
        <v>18429.250084832034</v>
      </c>
      <c r="J44" s="94">
        <f t="shared" si="4"/>
        <v>1449.8642687478791</v>
      </c>
      <c r="K44" s="94">
        <f t="shared" si="5"/>
        <v>19879.114353579913</v>
      </c>
      <c r="L44" s="297">
        <f t="shared" si="6"/>
        <v>38</v>
      </c>
      <c r="M44" s="31"/>
    </row>
    <row r="45" spans="1:13" s="7" customFormat="1" ht="12" customHeight="1">
      <c r="A45" s="296" t="s">
        <v>278</v>
      </c>
      <c r="B45" s="93">
        <v>19234000000</v>
      </c>
      <c r="C45" s="94">
        <v>482379000</v>
      </c>
      <c r="D45" s="94">
        <v>31177000</v>
      </c>
      <c r="E45" s="95">
        <f t="shared" si="7"/>
        <v>513556000</v>
      </c>
      <c r="F45" s="89">
        <f t="shared" si="1"/>
        <v>0.026700426328376832</v>
      </c>
      <c r="G45" s="315">
        <f t="shared" si="2"/>
        <v>19</v>
      </c>
      <c r="H45" s="313">
        <v>21736</v>
      </c>
      <c r="I45" s="94">
        <f t="shared" si="3"/>
        <v>22192.62973868237</v>
      </c>
      <c r="J45" s="94">
        <f t="shared" si="4"/>
        <v>1434.3485461906514</v>
      </c>
      <c r="K45" s="94">
        <f t="shared" si="5"/>
        <v>23626.97828487302</v>
      </c>
      <c r="L45" s="297">
        <f t="shared" si="6"/>
        <v>36</v>
      </c>
      <c r="M45" s="31"/>
    </row>
    <row r="46" spans="1:13" s="7" customFormat="1" ht="12" customHeight="1">
      <c r="A46" s="296" t="s">
        <v>279</v>
      </c>
      <c r="B46" s="93">
        <v>15413000000</v>
      </c>
      <c r="C46" s="94">
        <v>410608000</v>
      </c>
      <c r="D46" s="94">
        <v>30807000</v>
      </c>
      <c r="E46" s="95">
        <f t="shared" si="7"/>
        <v>441415000</v>
      </c>
      <c r="F46" s="89">
        <f t="shared" si="1"/>
        <v>0.028639135794459224</v>
      </c>
      <c r="G46" s="315">
        <f t="shared" si="2"/>
        <v>15</v>
      </c>
      <c r="H46" s="313">
        <v>16731</v>
      </c>
      <c r="I46" s="94">
        <f t="shared" si="3"/>
        <v>24541.748849441155</v>
      </c>
      <c r="J46" s="94">
        <f t="shared" si="4"/>
        <v>1841.3125336202258</v>
      </c>
      <c r="K46" s="94">
        <f t="shared" si="5"/>
        <v>26383.061383061384</v>
      </c>
      <c r="L46" s="297">
        <f t="shared" si="6"/>
        <v>27</v>
      </c>
      <c r="M46" s="31"/>
    </row>
    <row r="47" spans="1:13" s="7" customFormat="1" ht="12" customHeight="1" thickBot="1">
      <c r="A47" s="497" t="s">
        <v>247</v>
      </c>
      <c r="B47" s="498">
        <v>6124000000</v>
      </c>
      <c r="C47" s="493">
        <v>147582000</v>
      </c>
      <c r="D47" s="493">
        <v>0</v>
      </c>
      <c r="E47" s="313">
        <f t="shared" si="7"/>
        <v>147582000</v>
      </c>
      <c r="F47" s="494">
        <f t="shared" si="1"/>
        <v>0.024098954931417373</v>
      </c>
      <c r="G47" s="495">
        <f t="shared" si="2"/>
        <v>25</v>
      </c>
      <c r="H47" s="313">
        <v>5812</v>
      </c>
      <c r="I47" s="496">
        <f>C47/H47</f>
        <v>25392.635925671024</v>
      </c>
      <c r="J47" s="496">
        <f>D47/H47</f>
        <v>0</v>
      </c>
      <c r="K47" s="496">
        <f t="shared" si="5"/>
        <v>25392.635925671024</v>
      </c>
      <c r="L47" s="499">
        <f t="shared" si="6"/>
        <v>30</v>
      </c>
      <c r="M47" s="31"/>
    </row>
    <row r="48" spans="1:13" s="7" customFormat="1" ht="14.25" thickBot="1">
      <c r="A48" s="401" t="s">
        <v>283</v>
      </c>
      <c r="B48" s="402">
        <f>SUM(B5:B47)</f>
        <v>4274675810000</v>
      </c>
      <c r="C48" s="403">
        <f>SUM(C5:C47)</f>
        <v>69961011250</v>
      </c>
      <c r="D48" s="403">
        <f>SUM(D5:D47)</f>
        <v>28821315000</v>
      </c>
      <c r="E48" s="404">
        <f>SUM(E5:E47)</f>
        <v>98782326250</v>
      </c>
      <c r="F48" s="405">
        <f t="shared" si="1"/>
        <v>0.023108729326072566</v>
      </c>
      <c r="G48" s="406"/>
      <c r="H48" s="404">
        <f>SUM(H5:H47)</f>
        <v>2455708</v>
      </c>
      <c r="I48" s="403">
        <f t="shared" si="3"/>
        <v>28489.140911704486</v>
      </c>
      <c r="J48" s="403">
        <f t="shared" si="4"/>
        <v>11736.458487735512</v>
      </c>
      <c r="K48" s="404">
        <f t="shared" si="5"/>
        <v>40225.59939944</v>
      </c>
      <c r="L48" s="407"/>
      <c r="M48" s="31"/>
    </row>
    <row r="49" spans="1:13" ht="12" customHeight="1">
      <c r="A49" s="3"/>
      <c r="B49" s="5" t="s">
        <v>296</v>
      </c>
      <c r="M49" s="62"/>
    </row>
    <row r="50" spans="2:13" ht="13.5">
      <c r="B50" s="5" t="s">
        <v>297</v>
      </c>
      <c r="M50" s="62"/>
    </row>
  </sheetData>
  <sheetProtection/>
  <mergeCells count="4">
    <mergeCell ref="A3:A4"/>
    <mergeCell ref="H3:H4"/>
    <mergeCell ref="I3:L3"/>
    <mergeCell ref="B3:G3"/>
  </mergeCells>
  <printOptions/>
  <pageMargins left="0.5905511811023623" right="0.5905511811023623" top="0.7086614173228347" bottom="0.35433070866141736" header="0.5118110236220472" footer="0.2362204724409449"/>
  <pageSetup horizontalDpi="300" verticalDpi="300" orientation="landscape" paperSize="9" scale="80"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A1:T51"/>
  <sheetViews>
    <sheetView zoomScalePageLayoutView="0" workbookViewId="0" topLeftCell="A1">
      <pane xSplit="1" ySplit="6" topLeftCell="B7" activePane="bottomRight" state="frozen"/>
      <selection pane="topLeft" activeCell="A1" sqref="A1"/>
      <selection pane="topRight" activeCell="C1" sqref="C1"/>
      <selection pane="bottomLeft" activeCell="A8" sqref="A8"/>
      <selection pane="bottomRight" activeCell="A7" sqref="A7"/>
    </sheetView>
  </sheetViews>
  <sheetFormatPr defaultColWidth="9.00390625" defaultRowHeight="13.5"/>
  <cols>
    <col min="1" max="1" width="17.375" style="1" customWidth="1"/>
    <col min="2" max="2" width="11.625" style="0" customWidth="1"/>
    <col min="3" max="3" width="7.125" style="0" customWidth="1"/>
    <col min="4" max="4" width="11.625" style="0" customWidth="1"/>
    <col min="5" max="5" width="7.125" style="0" customWidth="1"/>
    <col min="6" max="6" width="11.625" style="0" customWidth="1"/>
    <col min="7" max="7" width="7.125" style="0" customWidth="1"/>
    <col min="8" max="8" width="11.625" style="0" customWidth="1"/>
    <col min="9" max="9" width="7.125" style="0" customWidth="1"/>
    <col min="10" max="10" width="11.625" style="0" customWidth="1"/>
    <col min="11" max="11" width="7.125" style="0" customWidth="1"/>
    <col min="12" max="12" width="11.625" style="0" customWidth="1"/>
    <col min="13" max="13" width="7.125" style="0" customWidth="1"/>
    <col min="14" max="14" width="11.625" style="0" customWidth="1"/>
    <col min="15" max="15" width="7.125" style="0" customWidth="1"/>
    <col min="16" max="16" width="11.625" style="0" customWidth="1"/>
    <col min="17" max="17" width="7.125" style="0" customWidth="1"/>
    <col min="18" max="18" width="11.625" style="0" customWidth="1"/>
    <col min="19" max="19" width="7.125" style="0" customWidth="1"/>
    <col min="20" max="20" width="10.625" style="160" customWidth="1"/>
  </cols>
  <sheetData>
    <row r="1" spans="2:19" ht="21">
      <c r="B1" s="597" t="s">
        <v>229</v>
      </c>
      <c r="C1" s="597"/>
      <c r="D1" s="597"/>
      <c r="E1" s="597"/>
      <c r="F1" s="597"/>
      <c r="G1" s="597"/>
      <c r="H1" s="597"/>
      <c r="I1" s="597"/>
      <c r="J1" s="597"/>
      <c r="K1" s="597"/>
      <c r="L1" s="597"/>
      <c r="M1" s="597"/>
      <c r="N1" s="597"/>
      <c r="O1" s="597"/>
      <c r="P1" s="597"/>
      <c r="Q1" s="6"/>
      <c r="R1" s="6"/>
      <c r="S1" s="5"/>
    </row>
    <row r="2" spans="1:19" ht="14.25">
      <c r="A2" s="15"/>
      <c r="B2" s="599" t="s">
        <v>393</v>
      </c>
      <c r="C2" s="600"/>
      <c r="D2" s="600"/>
      <c r="E2" s="600"/>
      <c r="F2" s="600"/>
      <c r="G2" s="600"/>
      <c r="H2" s="600"/>
      <c r="I2" s="600"/>
      <c r="J2" s="600"/>
      <c r="K2" s="600"/>
      <c r="L2" s="600"/>
      <c r="M2" s="600"/>
      <c r="N2" s="600"/>
      <c r="O2" s="16"/>
      <c r="P2" s="17"/>
      <c r="Q2" s="17"/>
      <c r="R2" s="17"/>
      <c r="S2" s="17"/>
    </row>
    <row r="3" spans="1:19" ht="14.25">
      <c r="A3" s="15"/>
      <c r="B3" s="600" t="s">
        <v>303</v>
      </c>
      <c r="C3" s="600"/>
      <c r="D3" s="600"/>
      <c r="E3" s="600"/>
      <c r="F3" s="600"/>
      <c r="G3" s="600"/>
      <c r="H3" s="600"/>
      <c r="I3" s="600"/>
      <c r="J3" s="600"/>
      <c r="K3" s="600"/>
      <c r="L3" s="600"/>
      <c r="M3" s="410"/>
      <c r="N3" s="410"/>
      <c r="O3" s="16"/>
      <c r="P3" s="17"/>
      <c r="Q3" s="17"/>
      <c r="R3" s="17"/>
      <c r="S3" s="17"/>
    </row>
    <row r="4" spans="1:19" ht="15" thickBot="1">
      <c r="A4" s="15"/>
      <c r="B4" s="600" t="s">
        <v>304</v>
      </c>
      <c r="C4" s="600"/>
      <c r="D4" s="600"/>
      <c r="E4" s="600"/>
      <c r="F4" s="600"/>
      <c r="G4" s="600"/>
      <c r="H4" s="600"/>
      <c r="I4" s="600"/>
      <c r="J4" s="600"/>
      <c r="K4" s="600"/>
      <c r="L4" s="600"/>
      <c r="M4" s="471"/>
      <c r="N4" s="438"/>
      <c r="O4" s="9"/>
      <c r="P4" s="9"/>
      <c r="Q4" s="9"/>
      <c r="R4" s="9"/>
      <c r="S4" s="17"/>
    </row>
    <row r="5" spans="1:19" ht="14.25" customHeight="1">
      <c r="A5" s="330"/>
      <c r="B5" s="598" t="s">
        <v>377</v>
      </c>
      <c r="C5" s="551"/>
      <c r="D5" s="551"/>
      <c r="E5" s="551"/>
      <c r="F5" s="551"/>
      <c r="G5" s="412"/>
      <c r="H5" s="598" t="s">
        <v>302</v>
      </c>
      <c r="I5" s="551"/>
      <c r="J5" s="551"/>
      <c r="K5" s="551"/>
      <c r="L5" s="551"/>
      <c r="M5" s="413"/>
      <c r="N5" s="598" t="s">
        <v>378</v>
      </c>
      <c r="O5" s="551"/>
      <c r="P5" s="551"/>
      <c r="Q5" s="551"/>
      <c r="R5" s="551"/>
      <c r="S5" s="413"/>
    </row>
    <row r="6" spans="1:19" ht="15" thickBot="1">
      <c r="A6" s="331"/>
      <c r="B6" s="459" t="s">
        <v>306</v>
      </c>
      <c r="C6" s="457" t="s">
        <v>305</v>
      </c>
      <c r="D6" s="457" t="s">
        <v>307</v>
      </c>
      <c r="E6" s="457" t="s">
        <v>305</v>
      </c>
      <c r="F6" s="457" t="s">
        <v>308</v>
      </c>
      <c r="G6" s="458" t="s">
        <v>305</v>
      </c>
      <c r="H6" s="321" t="s">
        <v>306</v>
      </c>
      <c r="I6" s="457" t="s">
        <v>305</v>
      </c>
      <c r="J6" s="457" t="s">
        <v>307</v>
      </c>
      <c r="K6" s="457" t="s">
        <v>305</v>
      </c>
      <c r="L6" s="457" t="s">
        <v>308</v>
      </c>
      <c r="M6" s="460" t="s">
        <v>305</v>
      </c>
      <c r="N6" s="459" t="s">
        <v>309</v>
      </c>
      <c r="O6" s="457" t="s">
        <v>305</v>
      </c>
      <c r="P6" s="457" t="s">
        <v>307</v>
      </c>
      <c r="Q6" s="457" t="s">
        <v>305</v>
      </c>
      <c r="R6" s="457" t="s">
        <v>308</v>
      </c>
      <c r="S6" s="460" t="s">
        <v>305</v>
      </c>
    </row>
    <row r="7" spans="1:20" s="7" customFormat="1" ht="15" customHeight="1">
      <c r="A7" s="332" t="s">
        <v>310</v>
      </c>
      <c r="B7" s="439">
        <v>168722</v>
      </c>
      <c r="C7" s="440">
        <f>RANK(B7,$B$7:$B$49)</f>
        <v>28</v>
      </c>
      <c r="D7" s="440">
        <v>147635</v>
      </c>
      <c r="E7" s="440">
        <f>RANK(D7,$D$7:$D$49)</f>
        <v>25</v>
      </c>
      <c r="F7" s="440">
        <v>141086</v>
      </c>
      <c r="G7" s="441">
        <f>RANK(F7,$F$7:$F$49)</f>
        <v>17</v>
      </c>
      <c r="H7" s="442">
        <v>379025</v>
      </c>
      <c r="I7" s="440">
        <f>RANK(H7,$H$7:$H$49)</f>
        <v>29</v>
      </c>
      <c r="J7" s="440">
        <v>271958</v>
      </c>
      <c r="K7" s="440">
        <f>RANK(J7,$J$7:$J$49)</f>
        <v>24</v>
      </c>
      <c r="L7" s="440">
        <v>246086</v>
      </c>
      <c r="M7" s="451">
        <f>RANK(L7,$L$7:$L$49)</f>
        <v>19</v>
      </c>
      <c r="N7" s="439">
        <v>505025</v>
      </c>
      <c r="O7" s="440">
        <f>RANK(N7,$N$7:$N$49)</f>
        <v>27</v>
      </c>
      <c r="P7" s="440">
        <v>376958</v>
      </c>
      <c r="Q7" s="440">
        <f>RANK(P7,$P$7:$P$49)</f>
        <v>22</v>
      </c>
      <c r="R7" s="440">
        <v>351086</v>
      </c>
      <c r="S7" s="451">
        <f>RANK(R7,$R$7:$R$49)</f>
        <v>21</v>
      </c>
      <c r="T7" s="452"/>
    </row>
    <row r="8" spans="1:20" s="7" customFormat="1" ht="15" customHeight="1">
      <c r="A8" s="333" t="s">
        <v>250</v>
      </c>
      <c r="B8" s="443">
        <v>134203</v>
      </c>
      <c r="C8" s="444">
        <f>RANK(B8,$B$7:$B$49)</f>
        <v>40</v>
      </c>
      <c r="D8" s="444">
        <v>131170</v>
      </c>
      <c r="E8" s="444">
        <f>RANK(D8,$D$7:$D$49)</f>
        <v>37</v>
      </c>
      <c r="F8" s="444">
        <v>127360</v>
      </c>
      <c r="G8" s="445">
        <f>RANK(F8,$F$7:$F$49)</f>
        <v>30</v>
      </c>
      <c r="H8" s="446">
        <v>406455</v>
      </c>
      <c r="I8" s="444">
        <f>RANK(H8,$H$7:$H$49)</f>
        <v>21</v>
      </c>
      <c r="J8" s="444">
        <v>274291</v>
      </c>
      <c r="K8" s="444">
        <f>RANK(J8,$J$7:$J$49)</f>
        <v>23</v>
      </c>
      <c r="L8" s="444">
        <v>235982</v>
      </c>
      <c r="M8" s="453">
        <f>RANK(L8,$L$7:$L$49)</f>
        <v>23</v>
      </c>
      <c r="N8" s="443">
        <v>526455</v>
      </c>
      <c r="O8" s="444">
        <f>RANK(N8,$N$7:$N$49)</f>
        <v>21</v>
      </c>
      <c r="P8" s="444">
        <v>376091</v>
      </c>
      <c r="Q8" s="444">
        <f>RANK(P8,$P$7:$P$49)</f>
        <v>23</v>
      </c>
      <c r="R8" s="444">
        <v>337782</v>
      </c>
      <c r="S8" s="453">
        <f>RANK(R8,$R$7:$R$49)</f>
        <v>24</v>
      </c>
      <c r="T8" s="202"/>
    </row>
    <row r="9" spans="1:20" s="7" customFormat="1" ht="15" customHeight="1">
      <c r="A9" s="333" t="s">
        <v>251</v>
      </c>
      <c r="B9" s="443">
        <v>188029</v>
      </c>
      <c r="C9" s="444">
        <f aca="true" t="shared" si="0" ref="C9:C49">RANK(B9,$B$7:$B$49)</f>
        <v>15</v>
      </c>
      <c r="D9" s="444">
        <v>152023</v>
      </c>
      <c r="E9" s="444">
        <f aca="true" t="shared" si="1" ref="E9:E49">RANK(D9,$D$7:$D$49)</f>
        <v>20</v>
      </c>
      <c r="F9" s="444">
        <v>130169</v>
      </c>
      <c r="G9" s="445">
        <f aca="true" t="shared" si="2" ref="G9:G49">RANK(F9,$F$7:$F$49)</f>
        <v>27</v>
      </c>
      <c r="H9" s="446">
        <v>416160</v>
      </c>
      <c r="I9" s="444">
        <f aca="true" t="shared" si="3" ref="I9:I49">RANK(H9,$H$7:$H$49)</f>
        <v>16</v>
      </c>
      <c r="J9" s="444">
        <v>274530</v>
      </c>
      <c r="K9" s="444">
        <f aca="true" t="shared" si="4" ref="K9:K49">RANK(J9,$J$7:$J$49)</f>
        <v>22</v>
      </c>
      <c r="L9" s="444">
        <v>231669</v>
      </c>
      <c r="M9" s="453">
        <f aca="true" t="shared" si="5" ref="M9:M49">RANK(L9,$L$7:$L$49)</f>
        <v>26</v>
      </c>
      <c r="N9" s="443">
        <v>537660</v>
      </c>
      <c r="O9" s="444">
        <f aca="true" t="shared" si="6" ref="O9:O49">RANK(N9,$N$7:$N$49)</f>
        <v>19</v>
      </c>
      <c r="P9" s="444">
        <v>376030</v>
      </c>
      <c r="Q9" s="444">
        <f aca="true" t="shared" si="7" ref="Q9:Q49">RANK(P9,$P$7:$P$49)</f>
        <v>24</v>
      </c>
      <c r="R9" s="444">
        <v>333169</v>
      </c>
      <c r="S9" s="453">
        <f aca="true" t="shared" si="8" ref="S9:S49">RANK(R9,$R$7:$R$49)</f>
        <v>26</v>
      </c>
      <c r="T9" s="452"/>
    </row>
    <row r="10" spans="1:20" s="7" customFormat="1" ht="15" customHeight="1">
      <c r="A10" s="333" t="s">
        <v>237</v>
      </c>
      <c r="B10" s="443">
        <v>143100</v>
      </c>
      <c r="C10" s="444">
        <f t="shared" si="0"/>
        <v>39</v>
      </c>
      <c r="D10" s="444">
        <v>116800</v>
      </c>
      <c r="E10" s="444">
        <f t="shared" si="1"/>
        <v>42</v>
      </c>
      <c r="F10" s="444">
        <v>102500</v>
      </c>
      <c r="G10" s="445">
        <f t="shared" si="2"/>
        <v>42</v>
      </c>
      <c r="H10" s="446">
        <v>314000</v>
      </c>
      <c r="I10" s="444">
        <f t="shared" si="3"/>
        <v>40</v>
      </c>
      <c r="J10" s="444">
        <v>201800</v>
      </c>
      <c r="K10" s="444">
        <f t="shared" si="4"/>
        <v>42</v>
      </c>
      <c r="L10" s="444">
        <v>169500</v>
      </c>
      <c r="M10" s="453">
        <f t="shared" si="5"/>
        <v>42</v>
      </c>
      <c r="N10" s="443">
        <v>397900</v>
      </c>
      <c r="O10" s="444">
        <f t="shared" si="6"/>
        <v>41</v>
      </c>
      <c r="P10" s="444">
        <v>268800</v>
      </c>
      <c r="Q10" s="444">
        <f t="shared" si="7"/>
        <v>42</v>
      </c>
      <c r="R10" s="444">
        <v>236500</v>
      </c>
      <c r="S10" s="453">
        <f t="shared" si="8"/>
        <v>42</v>
      </c>
      <c r="T10" s="202"/>
    </row>
    <row r="11" spans="1:20" s="7" customFormat="1" ht="15" customHeight="1">
      <c r="A11" s="333" t="s">
        <v>239</v>
      </c>
      <c r="B11" s="443">
        <v>192400</v>
      </c>
      <c r="C11" s="444">
        <f t="shared" si="0"/>
        <v>10</v>
      </c>
      <c r="D11" s="444">
        <v>160900</v>
      </c>
      <c r="E11" s="444">
        <f t="shared" si="1"/>
        <v>8</v>
      </c>
      <c r="F11" s="444">
        <v>145900</v>
      </c>
      <c r="G11" s="445">
        <f t="shared" si="2"/>
        <v>8</v>
      </c>
      <c r="H11" s="446">
        <v>392600</v>
      </c>
      <c r="I11" s="444">
        <f t="shared" si="3"/>
        <v>25</v>
      </c>
      <c r="J11" s="444">
        <v>268900</v>
      </c>
      <c r="K11" s="444">
        <f t="shared" si="4"/>
        <v>25</v>
      </c>
      <c r="L11" s="444">
        <v>233900</v>
      </c>
      <c r="M11" s="453">
        <f t="shared" si="5"/>
        <v>24</v>
      </c>
      <c r="N11" s="443">
        <v>496600</v>
      </c>
      <c r="O11" s="444">
        <f t="shared" si="6"/>
        <v>29</v>
      </c>
      <c r="P11" s="444">
        <v>356900</v>
      </c>
      <c r="Q11" s="444">
        <f t="shared" si="7"/>
        <v>29</v>
      </c>
      <c r="R11" s="444">
        <v>321900</v>
      </c>
      <c r="S11" s="453">
        <f t="shared" si="8"/>
        <v>29</v>
      </c>
      <c r="T11" s="202"/>
    </row>
    <row r="12" spans="1:20" s="7" customFormat="1" ht="15" customHeight="1">
      <c r="A12" s="333" t="s">
        <v>252</v>
      </c>
      <c r="B12" s="443">
        <v>165025</v>
      </c>
      <c r="C12" s="444">
        <f t="shared" si="0"/>
        <v>32</v>
      </c>
      <c r="D12" s="444">
        <v>135970</v>
      </c>
      <c r="E12" s="444">
        <f t="shared" si="1"/>
        <v>31</v>
      </c>
      <c r="F12" s="444">
        <v>104830</v>
      </c>
      <c r="G12" s="445">
        <f t="shared" si="2"/>
        <v>41</v>
      </c>
      <c r="H12" s="446">
        <v>362060</v>
      </c>
      <c r="I12" s="444">
        <f t="shared" si="3"/>
        <v>33</v>
      </c>
      <c r="J12" s="444">
        <v>235730</v>
      </c>
      <c r="K12" s="444">
        <f t="shared" si="4"/>
        <v>35</v>
      </c>
      <c r="L12" s="444">
        <v>183830</v>
      </c>
      <c r="M12" s="453">
        <f t="shared" si="5"/>
        <v>41</v>
      </c>
      <c r="N12" s="443">
        <v>459060</v>
      </c>
      <c r="O12" s="444">
        <f t="shared" si="6"/>
        <v>34</v>
      </c>
      <c r="P12" s="444">
        <v>314730</v>
      </c>
      <c r="Q12" s="444">
        <f t="shared" si="7"/>
        <v>38</v>
      </c>
      <c r="R12" s="444">
        <v>262830</v>
      </c>
      <c r="S12" s="453">
        <f t="shared" si="8"/>
        <v>41</v>
      </c>
      <c r="T12" s="452"/>
    </row>
    <row r="13" spans="1:20" s="7" customFormat="1" ht="15" customHeight="1">
      <c r="A13" s="333" t="s">
        <v>253</v>
      </c>
      <c r="B13" s="443">
        <v>127170</v>
      </c>
      <c r="C13" s="444">
        <f t="shared" si="0"/>
        <v>42</v>
      </c>
      <c r="D13" s="444">
        <v>119700</v>
      </c>
      <c r="E13" s="444">
        <f t="shared" si="1"/>
        <v>41</v>
      </c>
      <c r="F13" s="444">
        <v>127190</v>
      </c>
      <c r="G13" s="445">
        <f t="shared" si="2"/>
        <v>31</v>
      </c>
      <c r="H13" s="446">
        <v>288350</v>
      </c>
      <c r="I13" s="444">
        <f t="shared" si="3"/>
        <v>42</v>
      </c>
      <c r="J13" s="444">
        <v>217140</v>
      </c>
      <c r="K13" s="444">
        <f t="shared" si="4"/>
        <v>40</v>
      </c>
      <c r="L13" s="444">
        <v>208290</v>
      </c>
      <c r="M13" s="453">
        <f t="shared" si="5"/>
        <v>34</v>
      </c>
      <c r="N13" s="443">
        <v>391350</v>
      </c>
      <c r="O13" s="444">
        <f t="shared" si="6"/>
        <v>42</v>
      </c>
      <c r="P13" s="444">
        <v>298240</v>
      </c>
      <c r="Q13" s="444">
        <f t="shared" si="7"/>
        <v>40</v>
      </c>
      <c r="R13" s="444">
        <v>289390</v>
      </c>
      <c r="S13" s="453">
        <f t="shared" si="8"/>
        <v>35</v>
      </c>
      <c r="T13" s="452"/>
    </row>
    <row r="14" spans="1:20" s="7" customFormat="1" ht="15" customHeight="1">
      <c r="A14" s="333" t="s">
        <v>240</v>
      </c>
      <c r="B14" s="443">
        <v>147130</v>
      </c>
      <c r="C14" s="444">
        <f t="shared" si="0"/>
        <v>38</v>
      </c>
      <c r="D14" s="444">
        <v>122000</v>
      </c>
      <c r="E14" s="444">
        <f t="shared" si="1"/>
        <v>40</v>
      </c>
      <c r="F14" s="444">
        <v>111490</v>
      </c>
      <c r="G14" s="445">
        <f t="shared" si="2"/>
        <v>40</v>
      </c>
      <c r="H14" s="446">
        <v>326010</v>
      </c>
      <c r="I14" s="444">
        <f t="shared" si="3"/>
        <v>39</v>
      </c>
      <c r="J14" s="444">
        <v>216190</v>
      </c>
      <c r="K14" s="444">
        <f t="shared" si="4"/>
        <v>41</v>
      </c>
      <c r="L14" s="444">
        <v>187990</v>
      </c>
      <c r="M14" s="453">
        <f t="shared" si="5"/>
        <v>40</v>
      </c>
      <c r="N14" s="443">
        <v>422210</v>
      </c>
      <c r="O14" s="444">
        <f t="shared" si="6"/>
        <v>39</v>
      </c>
      <c r="P14" s="444">
        <v>292690</v>
      </c>
      <c r="Q14" s="444">
        <f t="shared" si="7"/>
        <v>41</v>
      </c>
      <c r="R14" s="444">
        <v>264490</v>
      </c>
      <c r="S14" s="453">
        <f t="shared" si="8"/>
        <v>40</v>
      </c>
      <c r="T14" s="202"/>
    </row>
    <row r="15" spans="1:20" s="7" customFormat="1" ht="15" customHeight="1">
      <c r="A15" s="333" t="s">
        <v>254</v>
      </c>
      <c r="B15" s="443">
        <v>159520</v>
      </c>
      <c r="C15" s="444">
        <f t="shared" si="0"/>
        <v>35</v>
      </c>
      <c r="D15" s="444">
        <v>132340</v>
      </c>
      <c r="E15" s="444">
        <f t="shared" si="1"/>
        <v>36</v>
      </c>
      <c r="F15" s="444">
        <v>117020</v>
      </c>
      <c r="G15" s="445">
        <f t="shared" si="2"/>
        <v>39</v>
      </c>
      <c r="H15" s="446">
        <v>351600</v>
      </c>
      <c r="I15" s="444">
        <f t="shared" si="3"/>
        <v>36</v>
      </c>
      <c r="J15" s="444">
        <v>233600</v>
      </c>
      <c r="K15" s="444">
        <f t="shared" si="4"/>
        <v>37</v>
      </c>
      <c r="L15" s="444">
        <v>198920</v>
      </c>
      <c r="M15" s="453">
        <f t="shared" si="5"/>
        <v>39</v>
      </c>
      <c r="N15" s="443">
        <v>450200</v>
      </c>
      <c r="O15" s="444">
        <f t="shared" si="6"/>
        <v>36</v>
      </c>
      <c r="P15" s="444">
        <v>315500</v>
      </c>
      <c r="Q15" s="444">
        <f t="shared" si="7"/>
        <v>37</v>
      </c>
      <c r="R15" s="444">
        <v>280820</v>
      </c>
      <c r="S15" s="453">
        <f t="shared" si="8"/>
        <v>39</v>
      </c>
      <c r="T15" s="202"/>
    </row>
    <row r="16" spans="1:20" s="31" customFormat="1" ht="15" customHeight="1">
      <c r="A16" s="333" t="s">
        <v>255</v>
      </c>
      <c r="B16" s="443">
        <v>133650</v>
      </c>
      <c r="C16" s="444">
        <f t="shared" si="0"/>
        <v>41</v>
      </c>
      <c r="D16" s="444">
        <v>122820</v>
      </c>
      <c r="E16" s="444">
        <f t="shared" si="1"/>
        <v>39</v>
      </c>
      <c r="F16" s="444">
        <v>126050</v>
      </c>
      <c r="G16" s="445">
        <f t="shared" si="2"/>
        <v>32</v>
      </c>
      <c r="H16" s="446">
        <v>300560</v>
      </c>
      <c r="I16" s="444">
        <f t="shared" si="3"/>
        <v>41</v>
      </c>
      <c r="J16" s="444">
        <v>221370</v>
      </c>
      <c r="K16" s="444">
        <f t="shared" si="4"/>
        <v>39</v>
      </c>
      <c r="L16" s="444">
        <v>207550</v>
      </c>
      <c r="M16" s="453">
        <f t="shared" si="5"/>
        <v>35</v>
      </c>
      <c r="N16" s="443">
        <v>401860</v>
      </c>
      <c r="O16" s="444">
        <f t="shared" si="6"/>
        <v>40</v>
      </c>
      <c r="P16" s="444">
        <v>302870</v>
      </c>
      <c r="Q16" s="444">
        <f t="shared" si="7"/>
        <v>39</v>
      </c>
      <c r="R16" s="444">
        <v>289050</v>
      </c>
      <c r="S16" s="453">
        <f t="shared" si="8"/>
        <v>36</v>
      </c>
      <c r="T16" s="454"/>
    </row>
    <row r="17" spans="1:20" s="7" customFormat="1" ht="15" customHeight="1">
      <c r="A17" s="332" t="s">
        <v>256</v>
      </c>
      <c r="B17" s="439">
        <v>161744</v>
      </c>
      <c r="C17" s="440">
        <f t="shared" si="0"/>
        <v>34</v>
      </c>
      <c r="D17" s="440">
        <v>134654</v>
      </c>
      <c r="E17" s="440">
        <f t="shared" si="1"/>
        <v>32</v>
      </c>
      <c r="F17" s="440">
        <v>119414</v>
      </c>
      <c r="G17" s="441">
        <f t="shared" si="2"/>
        <v>36</v>
      </c>
      <c r="H17" s="442">
        <v>356224</v>
      </c>
      <c r="I17" s="440">
        <f t="shared" si="3"/>
        <v>35</v>
      </c>
      <c r="J17" s="440">
        <v>238414</v>
      </c>
      <c r="K17" s="440">
        <f t="shared" si="4"/>
        <v>34</v>
      </c>
      <c r="L17" s="440">
        <v>203614</v>
      </c>
      <c r="M17" s="451">
        <f t="shared" si="5"/>
        <v>37</v>
      </c>
      <c r="N17" s="439">
        <v>455424</v>
      </c>
      <c r="O17" s="440">
        <f t="shared" si="6"/>
        <v>35</v>
      </c>
      <c r="P17" s="440">
        <v>322614</v>
      </c>
      <c r="Q17" s="440">
        <f t="shared" si="7"/>
        <v>34</v>
      </c>
      <c r="R17" s="440">
        <v>287814</v>
      </c>
      <c r="S17" s="451">
        <f t="shared" si="8"/>
        <v>37</v>
      </c>
      <c r="T17" s="202"/>
    </row>
    <row r="18" spans="1:20" s="7" customFormat="1" ht="15" customHeight="1">
      <c r="A18" s="333" t="s">
        <v>257</v>
      </c>
      <c r="B18" s="443">
        <v>202060</v>
      </c>
      <c r="C18" s="444">
        <f t="shared" si="0"/>
        <v>2</v>
      </c>
      <c r="D18" s="444">
        <v>175030</v>
      </c>
      <c r="E18" s="444">
        <f t="shared" si="1"/>
        <v>1</v>
      </c>
      <c r="F18" s="444">
        <v>162530</v>
      </c>
      <c r="G18" s="445">
        <f t="shared" si="2"/>
        <v>1</v>
      </c>
      <c r="H18" s="446">
        <v>454160</v>
      </c>
      <c r="I18" s="444">
        <f t="shared" si="3"/>
        <v>2</v>
      </c>
      <c r="J18" s="444">
        <v>327270</v>
      </c>
      <c r="K18" s="444">
        <f t="shared" si="4"/>
        <v>1</v>
      </c>
      <c r="L18" s="444">
        <v>292830</v>
      </c>
      <c r="M18" s="453">
        <f t="shared" si="5"/>
        <v>1</v>
      </c>
      <c r="N18" s="443">
        <v>605760</v>
      </c>
      <c r="O18" s="444">
        <f t="shared" si="6"/>
        <v>2</v>
      </c>
      <c r="P18" s="444">
        <v>457570</v>
      </c>
      <c r="Q18" s="444">
        <f t="shared" si="7"/>
        <v>1</v>
      </c>
      <c r="R18" s="444">
        <v>423150</v>
      </c>
      <c r="S18" s="453">
        <f t="shared" si="8"/>
        <v>1</v>
      </c>
      <c r="T18" s="452"/>
    </row>
    <row r="19" spans="1:20" s="7" customFormat="1" ht="15" customHeight="1">
      <c r="A19" s="333" t="s">
        <v>258</v>
      </c>
      <c r="B19" s="443">
        <v>186260</v>
      </c>
      <c r="C19" s="444">
        <f t="shared" si="0"/>
        <v>16</v>
      </c>
      <c r="D19" s="444">
        <v>153350</v>
      </c>
      <c r="E19" s="444">
        <f t="shared" si="1"/>
        <v>18</v>
      </c>
      <c r="F19" s="444">
        <v>137810</v>
      </c>
      <c r="G19" s="445">
        <f t="shared" si="2"/>
        <v>19</v>
      </c>
      <c r="H19" s="446">
        <v>417610</v>
      </c>
      <c r="I19" s="444">
        <f t="shared" si="3"/>
        <v>15</v>
      </c>
      <c r="J19" s="444">
        <v>287510</v>
      </c>
      <c r="K19" s="444">
        <f t="shared" si="4"/>
        <v>15</v>
      </c>
      <c r="L19" s="444">
        <v>252910</v>
      </c>
      <c r="M19" s="453">
        <f t="shared" si="5"/>
        <v>16</v>
      </c>
      <c r="N19" s="443">
        <v>554210</v>
      </c>
      <c r="O19" s="444">
        <f t="shared" si="6"/>
        <v>13</v>
      </c>
      <c r="P19" s="444">
        <v>402610</v>
      </c>
      <c r="Q19" s="444">
        <f t="shared" si="7"/>
        <v>13</v>
      </c>
      <c r="R19" s="444">
        <v>368010</v>
      </c>
      <c r="S19" s="453">
        <f t="shared" si="8"/>
        <v>13</v>
      </c>
      <c r="T19" s="202"/>
    </row>
    <row r="20" spans="1:20" s="7" customFormat="1" ht="15" customHeight="1">
      <c r="A20" s="333" t="s">
        <v>259</v>
      </c>
      <c r="B20" s="443">
        <v>185500</v>
      </c>
      <c r="C20" s="444">
        <f t="shared" si="0"/>
        <v>19</v>
      </c>
      <c r="D20" s="444">
        <v>156600</v>
      </c>
      <c r="E20" s="444">
        <f t="shared" si="1"/>
        <v>15</v>
      </c>
      <c r="F20" s="444">
        <v>145600</v>
      </c>
      <c r="G20" s="445">
        <f t="shared" si="2"/>
        <v>10</v>
      </c>
      <c r="H20" s="446">
        <v>415600</v>
      </c>
      <c r="I20" s="444">
        <f t="shared" si="3"/>
        <v>17</v>
      </c>
      <c r="J20" s="444">
        <v>289400</v>
      </c>
      <c r="K20" s="444">
        <f t="shared" si="4"/>
        <v>14</v>
      </c>
      <c r="L20" s="444">
        <v>258000</v>
      </c>
      <c r="M20" s="453">
        <f t="shared" si="5"/>
        <v>10</v>
      </c>
      <c r="N20" s="443">
        <v>550000</v>
      </c>
      <c r="O20" s="444">
        <f t="shared" si="6"/>
        <v>15</v>
      </c>
      <c r="P20" s="444">
        <v>401800</v>
      </c>
      <c r="Q20" s="444">
        <f t="shared" si="7"/>
        <v>14</v>
      </c>
      <c r="R20" s="444">
        <v>370400</v>
      </c>
      <c r="S20" s="453">
        <f t="shared" si="8"/>
        <v>12</v>
      </c>
      <c r="T20" s="202"/>
    </row>
    <row r="21" spans="1:20" s="7" customFormat="1" ht="15" customHeight="1">
      <c r="A21" s="333" t="s">
        <v>260</v>
      </c>
      <c r="B21" s="443">
        <v>171780</v>
      </c>
      <c r="C21" s="444">
        <f t="shared" si="0"/>
        <v>27</v>
      </c>
      <c r="D21" s="444">
        <v>141830</v>
      </c>
      <c r="E21" s="444">
        <f t="shared" si="1"/>
        <v>29</v>
      </c>
      <c r="F21" s="444">
        <v>127510</v>
      </c>
      <c r="G21" s="445">
        <f t="shared" si="2"/>
        <v>29</v>
      </c>
      <c r="H21" s="446">
        <v>384160</v>
      </c>
      <c r="I21" s="444">
        <f t="shared" si="3"/>
        <v>28</v>
      </c>
      <c r="J21" s="444">
        <v>263870</v>
      </c>
      <c r="K21" s="444">
        <f t="shared" si="4"/>
        <v>27</v>
      </c>
      <c r="L21" s="444">
        <v>231510</v>
      </c>
      <c r="M21" s="453">
        <f t="shared" si="5"/>
        <v>27</v>
      </c>
      <c r="N21" s="443">
        <v>507160</v>
      </c>
      <c r="O21" s="444">
        <f t="shared" si="6"/>
        <v>26</v>
      </c>
      <c r="P21" s="444">
        <v>367870</v>
      </c>
      <c r="Q21" s="444">
        <f t="shared" si="7"/>
        <v>27</v>
      </c>
      <c r="R21" s="444">
        <v>335510</v>
      </c>
      <c r="S21" s="453">
        <f t="shared" si="8"/>
        <v>25</v>
      </c>
      <c r="T21" s="202"/>
    </row>
    <row r="22" spans="1:20" s="7" customFormat="1" ht="15" customHeight="1">
      <c r="A22" s="333" t="s">
        <v>261</v>
      </c>
      <c r="B22" s="443">
        <v>199800</v>
      </c>
      <c r="C22" s="444">
        <f t="shared" si="0"/>
        <v>4</v>
      </c>
      <c r="D22" s="444">
        <v>159800</v>
      </c>
      <c r="E22" s="444">
        <f t="shared" si="1"/>
        <v>10</v>
      </c>
      <c r="F22" s="444">
        <v>142900</v>
      </c>
      <c r="G22" s="445">
        <f t="shared" si="2"/>
        <v>14</v>
      </c>
      <c r="H22" s="446">
        <v>447000</v>
      </c>
      <c r="I22" s="444">
        <f t="shared" si="3"/>
        <v>4</v>
      </c>
      <c r="J22" s="444">
        <v>295600</v>
      </c>
      <c r="K22" s="444">
        <f t="shared" si="4"/>
        <v>10</v>
      </c>
      <c r="L22" s="444">
        <v>257900</v>
      </c>
      <c r="M22" s="453">
        <f t="shared" si="5"/>
        <v>11</v>
      </c>
      <c r="N22" s="443">
        <v>586000</v>
      </c>
      <c r="O22" s="444">
        <f t="shared" si="6"/>
        <v>5</v>
      </c>
      <c r="P22" s="444">
        <v>410600</v>
      </c>
      <c r="Q22" s="444">
        <f t="shared" si="7"/>
        <v>10</v>
      </c>
      <c r="R22" s="444">
        <v>372900</v>
      </c>
      <c r="S22" s="453">
        <f t="shared" si="8"/>
        <v>10</v>
      </c>
      <c r="T22" s="202"/>
    </row>
    <row r="23" spans="1:20" s="7" customFormat="1" ht="15" customHeight="1">
      <c r="A23" s="333" t="s">
        <v>262</v>
      </c>
      <c r="B23" s="443">
        <v>150400</v>
      </c>
      <c r="C23" s="444">
        <f t="shared" si="0"/>
        <v>37</v>
      </c>
      <c r="D23" s="444">
        <v>125900</v>
      </c>
      <c r="E23" s="444">
        <f t="shared" si="1"/>
        <v>38</v>
      </c>
      <c r="F23" s="444">
        <v>117500</v>
      </c>
      <c r="G23" s="445">
        <f t="shared" si="2"/>
        <v>38</v>
      </c>
      <c r="H23" s="446">
        <v>336100</v>
      </c>
      <c r="I23" s="444">
        <f t="shared" si="3"/>
        <v>38</v>
      </c>
      <c r="J23" s="444">
        <v>230200</v>
      </c>
      <c r="K23" s="444">
        <f t="shared" si="4"/>
        <v>38</v>
      </c>
      <c r="L23" s="444">
        <v>205000</v>
      </c>
      <c r="M23" s="453">
        <f t="shared" si="5"/>
        <v>36</v>
      </c>
      <c r="N23" s="443">
        <v>442200</v>
      </c>
      <c r="O23" s="444">
        <f t="shared" si="6"/>
        <v>37</v>
      </c>
      <c r="P23" s="444">
        <v>317700</v>
      </c>
      <c r="Q23" s="444">
        <f t="shared" si="7"/>
        <v>35</v>
      </c>
      <c r="R23" s="444">
        <v>292500</v>
      </c>
      <c r="S23" s="453">
        <f t="shared" si="8"/>
        <v>34</v>
      </c>
      <c r="T23" s="202"/>
    </row>
    <row r="24" spans="1:20" s="7" customFormat="1" ht="15" customHeight="1">
      <c r="A24" s="333" t="s">
        <v>263</v>
      </c>
      <c r="B24" s="443">
        <v>155800</v>
      </c>
      <c r="C24" s="444">
        <f t="shared" si="0"/>
        <v>36</v>
      </c>
      <c r="D24" s="444">
        <v>133000</v>
      </c>
      <c r="E24" s="444">
        <f t="shared" si="1"/>
        <v>35</v>
      </c>
      <c r="F24" s="444">
        <v>117800</v>
      </c>
      <c r="G24" s="445">
        <f t="shared" si="2"/>
        <v>37</v>
      </c>
      <c r="H24" s="446">
        <v>343200</v>
      </c>
      <c r="I24" s="444">
        <f t="shared" si="3"/>
        <v>37</v>
      </c>
      <c r="J24" s="444">
        <v>234200</v>
      </c>
      <c r="K24" s="444">
        <f t="shared" si="4"/>
        <v>36</v>
      </c>
      <c r="L24" s="444">
        <v>199400</v>
      </c>
      <c r="M24" s="453">
        <f t="shared" si="5"/>
        <v>38</v>
      </c>
      <c r="N24" s="443">
        <v>438800</v>
      </c>
      <c r="O24" s="444">
        <f t="shared" si="6"/>
        <v>38</v>
      </c>
      <c r="P24" s="444">
        <v>315800</v>
      </c>
      <c r="Q24" s="444">
        <f t="shared" si="7"/>
        <v>36</v>
      </c>
      <c r="R24" s="444">
        <v>281000</v>
      </c>
      <c r="S24" s="453">
        <f t="shared" si="8"/>
        <v>38</v>
      </c>
      <c r="T24" s="202"/>
    </row>
    <row r="25" spans="1:20" s="7" customFormat="1" ht="15" customHeight="1">
      <c r="A25" s="333" t="s">
        <v>264</v>
      </c>
      <c r="B25" s="443">
        <v>182835</v>
      </c>
      <c r="C25" s="444">
        <f t="shared" si="0"/>
        <v>21</v>
      </c>
      <c r="D25" s="444">
        <v>152563</v>
      </c>
      <c r="E25" s="444">
        <f t="shared" si="1"/>
        <v>19</v>
      </c>
      <c r="F25" s="444">
        <v>136555</v>
      </c>
      <c r="G25" s="445">
        <f t="shared" si="2"/>
        <v>21</v>
      </c>
      <c r="H25" s="446">
        <v>408735</v>
      </c>
      <c r="I25" s="444">
        <f t="shared" si="3"/>
        <v>20</v>
      </c>
      <c r="J25" s="444">
        <v>282695</v>
      </c>
      <c r="K25" s="444">
        <f t="shared" si="4"/>
        <v>17</v>
      </c>
      <c r="L25" s="444">
        <v>247055</v>
      </c>
      <c r="M25" s="453">
        <f t="shared" si="5"/>
        <v>17</v>
      </c>
      <c r="N25" s="443">
        <v>539235</v>
      </c>
      <c r="O25" s="444">
        <f t="shared" si="6"/>
        <v>17</v>
      </c>
      <c r="P25" s="444">
        <v>393195</v>
      </c>
      <c r="Q25" s="444">
        <f t="shared" si="7"/>
        <v>17</v>
      </c>
      <c r="R25" s="444">
        <v>357555</v>
      </c>
      <c r="S25" s="453">
        <f t="shared" si="8"/>
        <v>18</v>
      </c>
      <c r="T25" s="202"/>
    </row>
    <row r="26" spans="1:20" s="7" customFormat="1" ht="15" customHeight="1">
      <c r="A26" s="333" t="s">
        <v>265</v>
      </c>
      <c r="B26" s="443">
        <v>161840</v>
      </c>
      <c r="C26" s="444">
        <f t="shared" si="0"/>
        <v>33</v>
      </c>
      <c r="D26" s="444">
        <v>133020</v>
      </c>
      <c r="E26" s="444">
        <f t="shared" si="1"/>
        <v>34</v>
      </c>
      <c r="F26" s="444">
        <v>119610</v>
      </c>
      <c r="G26" s="445">
        <f t="shared" si="2"/>
        <v>35</v>
      </c>
      <c r="H26" s="446">
        <v>360680</v>
      </c>
      <c r="I26" s="444">
        <f t="shared" si="3"/>
        <v>34</v>
      </c>
      <c r="J26" s="444">
        <v>244120</v>
      </c>
      <c r="K26" s="444">
        <f t="shared" si="4"/>
        <v>33</v>
      </c>
      <c r="L26" s="444">
        <v>213110</v>
      </c>
      <c r="M26" s="453">
        <f t="shared" si="5"/>
        <v>32</v>
      </c>
      <c r="N26" s="443">
        <v>472780</v>
      </c>
      <c r="O26" s="444">
        <f t="shared" si="6"/>
        <v>32</v>
      </c>
      <c r="P26" s="444">
        <v>417100</v>
      </c>
      <c r="Q26" s="444">
        <f t="shared" si="7"/>
        <v>8</v>
      </c>
      <c r="R26" s="444">
        <v>386090</v>
      </c>
      <c r="S26" s="453">
        <f t="shared" si="8"/>
        <v>7</v>
      </c>
      <c r="T26" s="202"/>
    </row>
    <row r="27" spans="1:20" s="7" customFormat="1" ht="15" customHeight="1">
      <c r="A27" s="333" t="s">
        <v>266</v>
      </c>
      <c r="B27" s="443">
        <v>181074</v>
      </c>
      <c r="C27" s="444">
        <f t="shared" si="0"/>
        <v>22</v>
      </c>
      <c r="D27" s="444">
        <v>150084</v>
      </c>
      <c r="E27" s="444">
        <f t="shared" si="1"/>
        <v>22</v>
      </c>
      <c r="F27" s="444">
        <v>135636</v>
      </c>
      <c r="G27" s="445">
        <f t="shared" si="2"/>
        <v>22</v>
      </c>
      <c r="H27" s="446">
        <v>405114</v>
      </c>
      <c r="I27" s="444">
        <f t="shared" si="3"/>
        <v>22</v>
      </c>
      <c r="J27" s="444">
        <v>276516</v>
      </c>
      <c r="K27" s="444">
        <f t="shared" si="4"/>
        <v>21</v>
      </c>
      <c r="L27" s="444">
        <v>242436</v>
      </c>
      <c r="M27" s="453">
        <f t="shared" si="5"/>
        <v>21</v>
      </c>
      <c r="N27" s="443">
        <v>535314</v>
      </c>
      <c r="O27" s="444">
        <f t="shared" si="6"/>
        <v>20</v>
      </c>
      <c r="P27" s="444">
        <v>383316</v>
      </c>
      <c r="Q27" s="444">
        <f t="shared" si="7"/>
        <v>20</v>
      </c>
      <c r="R27" s="444">
        <v>349236</v>
      </c>
      <c r="S27" s="453">
        <f t="shared" si="8"/>
        <v>22</v>
      </c>
      <c r="T27" s="202"/>
    </row>
    <row r="28" spans="1:20" s="7" customFormat="1" ht="15" customHeight="1">
      <c r="A28" s="333" t="s">
        <v>267</v>
      </c>
      <c r="B28" s="443">
        <v>184086</v>
      </c>
      <c r="C28" s="444">
        <f t="shared" si="0"/>
        <v>20</v>
      </c>
      <c r="D28" s="444">
        <v>151846</v>
      </c>
      <c r="E28" s="444">
        <f t="shared" si="1"/>
        <v>21</v>
      </c>
      <c r="F28" s="444">
        <v>137110</v>
      </c>
      <c r="G28" s="445">
        <f t="shared" si="2"/>
        <v>20</v>
      </c>
      <c r="H28" s="446">
        <v>412326</v>
      </c>
      <c r="I28" s="444">
        <f t="shared" si="3"/>
        <v>19</v>
      </c>
      <c r="J28" s="444">
        <v>280550</v>
      </c>
      <c r="K28" s="444">
        <f t="shared" si="4"/>
        <v>18</v>
      </c>
      <c r="L28" s="444">
        <v>246110</v>
      </c>
      <c r="M28" s="453">
        <f t="shared" si="5"/>
        <v>18</v>
      </c>
      <c r="N28" s="443">
        <v>546126</v>
      </c>
      <c r="O28" s="444">
        <f t="shared" si="6"/>
        <v>16</v>
      </c>
      <c r="P28" s="444">
        <v>389550</v>
      </c>
      <c r="Q28" s="444">
        <f t="shared" si="7"/>
        <v>18</v>
      </c>
      <c r="R28" s="444">
        <v>355110</v>
      </c>
      <c r="S28" s="453">
        <f t="shared" si="8"/>
        <v>19</v>
      </c>
      <c r="T28" s="202"/>
    </row>
    <row r="29" spans="1:20" s="7" customFormat="1" ht="15" customHeight="1">
      <c r="A29" s="333" t="s">
        <v>268</v>
      </c>
      <c r="B29" s="443">
        <v>186110</v>
      </c>
      <c r="C29" s="444">
        <f t="shared" si="0"/>
        <v>18</v>
      </c>
      <c r="D29" s="444">
        <v>148300</v>
      </c>
      <c r="E29" s="444">
        <f t="shared" si="1"/>
        <v>24</v>
      </c>
      <c r="F29" s="444">
        <v>133540</v>
      </c>
      <c r="G29" s="445">
        <f t="shared" si="2"/>
        <v>23</v>
      </c>
      <c r="H29" s="446">
        <v>418070</v>
      </c>
      <c r="I29" s="444">
        <f t="shared" si="3"/>
        <v>14</v>
      </c>
      <c r="J29" s="444">
        <v>276620</v>
      </c>
      <c r="K29" s="444">
        <f t="shared" si="4"/>
        <v>20</v>
      </c>
      <c r="L29" s="444">
        <v>243140</v>
      </c>
      <c r="M29" s="453">
        <f t="shared" si="5"/>
        <v>20</v>
      </c>
      <c r="N29" s="443">
        <v>553180</v>
      </c>
      <c r="O29" s="444">
        <f t="shared" si="6"/>
        <v>14</v>
      </c>
      <c r="P29" s="444">
        <v>386220</v>
      </c>
      <c r="Q29" s="444">
        <f t="shared" si="7"/>
        <v>19</v>
      </c>
      <c r="R29" s="444">
        <v>352740</v>
      </c>
      <c r="S29" s="453">
        <f t="shared" si="8"/>
        <v>20</v>
      </c>
      <c r="T29" s="452"/>
    </row>
    <row r="30" spans="1:20" s="7" customFormat="1" ht="15" customHeight="1">
      <c r="A30" s="333" t="s">
        <v>336</v>
      </c>
      <c r="B30" s="443">
        <v>196600</v>
      </c>
      <c r="C30" s="444">
        <f t="shared" si="0"/>
        <v>6</v>
      </c>
      <c r="D30" s="444">
        <v>166700</v>
      </c>
      <c r="E30" s="444">
        <f t="shared" si="1"/>
        <v>5</v>
      </c>
      <c r="F30" s="444">
        <v>150200</v>
      </c>
      <c r="G30" s="445">
        <f t="shared" si="2"/>
        <v>6</v>
      </c>
      <c r="H30" s="446">
        <v>439500</v>
      </c>
      <c r="I30" s="444">
        <f t="shared" si="3"/>
        <v>6</v>
      </c>
      <c r="J30" s="444">
        <v>308300</v>
      </c>
      <c r="K30" s="444">
        <f t="shared" si="4"/>
        <v>6</v>
      </c>
      <c r="L30" s="444">
        <v>270200</v>
      </c>
      <c r="M30" s="453">
        <f t="shared" si="5"/>
        <v>7</v>
      </c>
      <c r="N30" s="443">
        <v>579500</v>
      </c>
      <c r="O30" s="444">
        <f t="shared" si="6"/>
        <v>6</v>
      </c>
      <c r="P30" s="444">
        <v>428300</v>
      </c>
      <c r="Q30" s="444">
        <f t="shared" si="7"/>
        <v>5</v>
      </c>
      <c r="R30" s="444">
        <v>390200</v>
      </c>
      <c r="S30" s="453">
        <f t="shared" si="8"/>
        <v>6</v>
      </c>
      <c r="T30" s="452"/>
    </row>
    <row r="31" spans="1:20" s="7" customFormat="1" ht="15" customHeight="1">
      <c r="A31" s="333" t="s">
        <v>269</v>
      </c>
      <c r="B31" s="443">
        <v>192035</v>
      </c>
      <c r="C31" s="444">
        <f t="shared" si="0"/>
        <v>13</v>
      </c>
      <c r="D31" s="444">
        <v>158610</v>
      </c>
      <c r="E31" s="444">
        <f t="shared" si="1"/>
        <v>13</v>
      </c>
      <c r="F31" s="444">
        <v>141970</v>
      </c>
      <c r="G31" s="445">
        <f t="shared" si="2"/>
        <v>16</v>
      </c>
      <c r="H31" s="446">
        <v>428785</v>
      </c>
      <c r="I31" s="444">
        <f t="shared" si="3"/>
        <v>11</v>
      </c>
      <c r="J31" s="444">
        <v>290670</v>
      </c>
      <c r="K31" s="444">
        <f t="shared" si="4"/>
        <v>13</v>
      </c>
      <c r="L31" s="444">
        <v>252970</v>
      </c>
      <c r="M31" s="453">
        <f t="shared" si="5"/>
        <v>15</v>
      </c>
      <c r="N31" s="443">
        <v>564285</v>
      </c>
      <c r="O31" s="444">
        <f t="shared" si="6"/>
        <v>11</v>
      </c>
      <c r="P31" s="444">
        <v>401670</v>
      </c>
      <c r="Q31" s="444">
        <f t="shared" si="7"/>
        <v>15</v>
      </c>
      <c r="R31" s="444">
        <v>363970</v>
      </c>
      <c r="S31" s="453">
        <f t="shared" si="8"/>
        <v>17</v>
      </c>
      <c r="T31" s="202"/>
    </row>
    <row r="32" spans="1:20" s="7" customFormat="1" ht="15" customHeight="1">
      <c r="A32" s="333" t="s">
        <v>270</v>
      </c>
      <c r="B32" s="443">
        <v>194180</v>
      </c>
      <c r="C32" s="444">
        <f t="shared" si="0"/>
        <v>8</v>
      </c>
      <c r="D32" s="444">
        <v>159450</v>
      </c>
      <c r="E32" s="444">
        <f t="shared" si="1"/>
        <v>11</v>
      </c>
      <c r="F32" s="444">
        <v>142910</v>
      </c>
      <c r="G32" s="445">
        <f t="shared" si="2"/>
        <v>13</v>
      </c>
      <c r="H32" s="446">
        <v>433870</v>
      </c>
      <c r="I32" s="444">
        <f t="shared" si="3"/>
        <v>7</v>
      </c>
      <c r="J32" s="444">
        <v>292980</v>
      </c>
      <c r="K32" s="444">
        <f t="shared" si="4"/>
        <v>12</v>
      </c>
      <c r="L32" s="444">
        <v>255410</v>
      </c>
      <c r="M32" s="453">
        <f t="shared" si="5"/>
        <v>13</v>
      </c>
      <c r="N32" s="443">
        <v>571770</v>
      </c>
      <c r="O32" s="444">
        <f t="shared" si="6"/>
        <v>10</v>
      </c>
      <c r="P32" s="444">
        <v>405480</v>
      </c>
      <c r="Q32" s="444">
        <f t="shared" si="7"/>
        <v>12</v>
      </c>
      <c r="R32" s="444">
        <v>367910</v>
      </c>
      <c r="S32" s="453">
        <f t="shared" si="8"/>
        <v>15</v>
      </c>
      <c r="T32" s="452"/>
    </row>
    <row r="33" spans="1:20" s="7" customFormat="1" ht="15" customHeight="1">
      <c r="A33" s="333" t="s">
        <v>241</v>
      </c>
      <c r="B33" s="443">
        <v>174930</v>
      </c>
      <c r="C33" s="444">
        <f t="shared" si="0"/>
        <v>25</v>
      </c>
      <c r="D33" s="444">
        <v>144090</v>
      </c>
      <c r="E33" s="444">
        <f t="shared" si="1"/>
        <v>27</v>
      </c>
      <c r="F33" s="444">
        <v>129620</v>
      </c>
      <c r="G33" s="445">
        <f t="shared" si="2"/>
        <v>28</v>
      </c>
      <c r="H33" s="446">
        <v>389110</v>
      </c>
      <c r="I33" s="444">
        <f t="shared" si="3"/>
        <v>26</v>
      </c>
      <c r="J33" s="444">
        <v>261120</v>
      </c>
      <c r="K33" s="444">
        <f t="shared" si="4"/>
        <v>29</v>
      </c>
      <c r="L33" s="444">
        <v>226920</v>
      </c>
      <c r="M33" s="453">
        <f t="shared" si="5"/>
        <v>28</v>
      </c>
      <c r="N33" s="443">
        <v>508010</v>
      </c>
      <c r="O33" s="444">
        <f t="shared" si="6"/>
        <v>25</v>
      </c>
      <c r="P33" s="444">
        <v>358420</v>
      </c>
      <c r="Q33" s="444">
        <f t="shared" si="7"/>
        <v>28</v>
      </c>
      <c r="R33" s="444">
        <v>324220</v>
      </c>
      <c r="S33" s="453">
        <f t="shared" si="8"/>
        <v>28</v>
      </c>
      <c r="T33" s="452"/>
    </row>
    <row r="34" spans="1:20" s="7" customFormat="1" ht="15" customHeight="1">
      <c r="A34" s="333" t="s">
        <v>242</v>
      </c>
      <c r="B34" s="443">
        <v>180470</v>
      </c>
      <c r="C34" s="444">
        <f t="shared" si="0"/>
        <v>23</v>
      </c>
      <c r="D34" s="444">
        <v>145690</v>
      </c>
      <c r="E34" s="444">
        <f t="shared" si="1"/>
        <v>26</v>
      </c>
      <c r="F34" s="444">
        <v>130500</v>
      </c>
      <c r="G34" s="445">
        <f t="shared" si="2"/>
        <v>26</v>
      </c>
      <c r="H34" s="446">
        <v>400550</v>
      </c>
      <c r="I34" s="444">
        <f t="shared" si="3"/>
        <v>23</v>
      </c>
      <c r="J34" s="444">
        <v>261200</v>
      </c>
      <c r="K34" s="444">
        <f t="shared" si="4"/>
        <v>28</v>
      </c>
      <c r="L34" s="444">
        <v>225500</v>
      </c>
      <c r="M34" s="453">
        <f t="shared" si="5"/>
        <v>29</v>
      </c>
      <c r="N34" s="443">
        <v>520550</v>
      </c>
      <c r="O34" s="444">
        <f t="shared" si="6"/>
        <v>22</v>
      </c>
      <c r="P34" s="444">
        <v>356200</v>
      </c>
      <c r="Q34" s="444">
        <f t="shared" si="7"/>
        <v>30</v>
      </c>
      <c r="R34" s="444">
        <v>320500</v>
      </c>
      <c r="S34" s="453">
        <f t="shared" si="8"/>
        <v>30</v>
      </c>
      <c r="T34" s="202"/>
    </row>
    <row r="35" spans="1:20" s="7" customFormat="1" ht="15" customHeight="1">
      <c r="A35" s="333" t="s">
        <v>243</v>
      </c>
      <c r="B35" s="443">
        <v>179440</v>
      </c>
      <c r="C35" s="444">
        <f t="shared" si="0"/>
        <v>24</v>
      </c>
      <c r="D35" s="444">
        <v>148610</v>
      </c>
      <c r="E35" s="444">
        <f t="shared" si="1"/>
        <v>23</v>
      </c>
      <c r="F35" s="444">
        <v>133090</v>
      </c>
      <c r="G35" s="445">
        <f t="shared" si="2"/>
        <v>24</v>
      </c>
      <c r="H35" s="446">
        <v>398960</v>
      </c>
      <c r="I35" s="444">
        <f t="shared" si="3"/>
        <v>24</v>
      </c>
      <c r="J35" s="444">
        <v>268520</v>
      </c>
      <c r="K35" s="444">
        <f t="shared" si="4"/>
        <v>26</v>
      </c>
      <c r="L35" s="444">
        <v>232490</v>
      </c>
      <c r="M35" s="453">
        <f t="shared" si="5"/>
        <v>25</v>
      </c>
      <c r="N35" s="443">
        <v>520360</v>
      </c>
      <c r="O35" s="444">
        <f t="shared" si="6"/>
        <v>23</v>
      </c>
      <c r="P35" s="444">
        <v>367920</v>
      </c>
      <c r="Q35" s="444">
        <f t="shared" si="7"/>
        <v>26</v>
      </c>
      <c r="R35" s="444">
        <v>331890</v>
      </c>
      <c r="S35" s="453">
        <f t="shared" si="8"/>
        <v>27</v>
      </c>
      <c r="T35" s="452"/>
    </row>
    <row r="36" spans="1:20" s="7" customFormat="1" ht="15" customHeight="1">
      <c r="A36" s="333" t="s">
        <v>271</v>
      </c>
      <c r="B36" s="443">
        <v>186230</v>
      </c>
      <c r="C36" s="444">
        <f t="shared" si="0"/>
        <v>17</v>
      </c>
      <c r="D36" s="444">
        <v>155120</v>
      </c>
      <c r="E36" s="444">
        <f t="shared" si="1"/>
        <v>16</v>
      </c>
      <c r="F36" s="444">
        <v>138250</v>
      </c>
      <c r="G36" s="445">
        <f t="shared" si="2"/>
        <v>18</v>
      </c>
      <c r="H36" s="446">
        <v>413710</v>
      </c>
      <c r="I36" s="444">
        <f t="shared" si="3"/>
        <v>18</v>
      </c>
      <c r="J36" s="444">
        <v>279650</v>
      </c>
      <c r="K36" s="444">
        <f t="shared" si="4"/>
        <v>19</v>
      </c>
      <c r="L36" s="444">
        <v>241250</v>
      </c>
      <c r="M36" s="453">
        <f t="shared" si="5"/>
        <v>22</v>
      </c>
      <c r="N36" s="443">
        <v>538710</v>
      </c>
      <c r="O36" s="444">
        <f t="shared" si="6"/>
        <v>18</v>
      </c>
      <c r="P36" s="444">
        <v>382650</v>
      </c>
      <c r="Q36" s="444">
        <f t="shared" si="7"/>
        <v>21</v>
      </c>
      <c r="R36" s="444">
        <v>344250</v>
      </c>
      <c r="S36" s="453">
        <f t="shared" si="8"/>
        <v>23</v>
      </c>
      <c r="T36" s="202"/>
    </row>
    <row r="37" spans="1:20" s="7" customFormat="1" ht="15" customHeight="1">
      <c r="A37" s="333" t="s">
        <v>238</v>
      </c>
      <c r="B37" s="443">
        <v>193152</v>
      </c>
      <c r="C37" s="444">
        <f t="shared" si="0"/>
        <v>9</v>
      </c>
      <c r="D37" s="444">
        <v>165402</v>
      </c>
      <c r="E37" s="444">
        <f t="shared" si="1"/>
        <v>6</v>
      </c>
      <c r="F37" s="444">
        <v>155154</v>
      </c>
      <c r="G37" s="445">
        <f t="shared" si="2"/>
        <v>2</v>
      </c>
      <c r="H37" s="446">
        <v>433032</v>
      </c>
      <c r="I37" s="444">
        <f t="shared" si="3"/>
        <v>8</v>
      </c>
      <c r="J37" s="444">
        <v>305154</v>
      </c>
      <c r="K37" s="444">
        <f t="shared" si="4"/>
        <v>7</v>
      </c>
      <c r="L37" s="444">
        <v>273354</v>
      </c>
      <c r="M37" s="453">
        <f t="shared" si="5"/>
        <v>6</v>
      </c>
      <c r="N37" s="443">
        <v>574632</v>
      </c>
      <c r="O37" s="444">
        <f t="shared" si="6"/>
        <v>8</v>
      </c>
      <c r="P37" s="444">
        <v>423354</v>
      </c>
      <c r="Q37" s="444">
        <f t="shared" si="7"/>
        <v>6</v>
      </c>
      <c r="R37" s="444">
        <v>391554</v>
      </c>
      <c r="S37" s="453">
        <f t="shared" si="8"/>
        <v>5</v>
      </c>
      <c r="T37" s="202"/>
    </row>
    <row r="38" spans="1:20" s="7" customFormat="1" ht="15" customHeight="1">
      <c r="A38" s="333" t="s">
        <v>272</v>
      </c>
      <c r="B38" s="443">
        <v>190370</v>
      </c>
      <c r="C38" s="444">
        <f t="shared" si="0"/>
        <v>14</v>
      </c>
      <c r="D38" s="444">
        <v>158556</v>
      </c>
      <c r="E38" s="444">
        <f t="shared" si="1"/>
        <v>14</v>
      </c>
      <c r="F38" s="444">
        <v>143340</v>
      </c>
      <c r="G38" s="445">
        <f t="shared" si="2"/>
        <v>12</v>
      </c>
      <c r="H38" s="446">
        <v>425950</v>
      </c>
      <c r="I38" s="444">
        <f t="shared" si="3"/>
        <v>12</v>
      </c>
      <c r="J38" s="444">
        <v>293100</v>
      </c>
      <c r="K38" s="444">
        <f t="shared" si="4"/>
        <v>11</v>
      </c>
      <c r="L38" s="444">
        <v>257340</v>
      </c>
      <c r="M38" s="453">
        <f t="shared" si="5"/>
        <v>12</v>
      </c>
      <c r="N38" s="443">
        <v>562950</v>
      </c>
      <c r="O38" s="444">
        <f t="shared" si="6"/>
        <v>12</v>
      </c>
      <c r="P38" s="444">
        <v>407100</v>
      </c>
      <c r="Q38" s="444">
        <f t="shared" si="7"/>
        <v>11</v>
      </c>
      <c r="R38" s="444">
        <v>371340</v>
      </c>
      <c r="S38" s="453">
        <f t="shared" si="8"/>
        <v>11</v>
      </c>
      <c r="T38" s="202"/>
    </row>
    <row r="39" spans="1:20" s="7" customFormat="1" ht="15" customHeight="1">
      <c r="A39" s="333" t="s">
        <v>244</v>
      </c>
      <c r="B39" s="443">
        <v>198700</v>
      </c>
      <c r="C39" s="444">
        <f t="shared" si="0"/>
        <v>5</v>
      </c>
      <c r="D39" s="444">
        <v>167160</v>
      </c>
      <c r="E39" s="444">
        <f t="shared" si="1"/>
        <v>4</v>
      </c>
      <c r="F39" s="444">
        <v>151080</v>
      </c>
      <c r="G39" s="445">
        <f t="shared" si="2"/>
        <v>5</v>
      </c>
      <c r="H39" s="446">
        <v>445250</v>
      </c>
      <c r="I39" s="444">
        <f t="shared" si="3"/>
        <v>5</v>
      </c>
      <c r="J39" s="444">
        <v>312180</v>
      </c>
      <c r="K39" s="444">
        <f t="shared" si="4"/>
        <v>4</v>
      </c>
      <c r="L39" s="444">
        <v>275080</v>
      </c>
      <c r="M39" s="453">
        <f t="shared" si="5"/>
        <v>5</v>
      </c>
      <c r="N39" s="443">
        <v>590250</v>
      </c>
      <c r="O39" s="444">
        <f t="shared" si="6"/>
        <v>4</v>
      </c>
      <c r="P39" s="444">
        <v>436180</v>
      </c>
      <c r="Q39" s="444">
        <f t="shared" si="7"/>
        <v>4</v>
      </c>
      <c r="R39" s="444">
        <v>399080</v>
      </c>
      <c r="S39" s="453">
        <f t="shared" si="8"/>
        <v>4</v>
      </c>
      <c r="T39" s="202"/>
    </row>
    <row r="40" spans="1:20" s="7" customFormat="1" ht="15" customHeight="1">
      <c r="A40" s="333" t="s">
        <v>273</v>
      </c>
      <c r="B40" s="443">
        <v>192400</v>
      </c>
      <c r="C40" s="444">
        <f t="shared" si="0"/>
        <v>10</v>
      </c>
      <c r="D40" s="444">
        <v>159900</v>
      </c>
      <c r="E40" s="444">
        <f t="shared" si="1"/>
        <v>9</v>
      </c>
      <c r="F40" s="444">
        <v>144700</v>
      </c>
      <c r="G40" s="445">
        <f t="shared" si="2"/>
        <v>11</v>
      </c>
      <c r="H40" s="446">
        <v>431400</v>
      </c>
      <c r="I40" s="444">
        <f t="shared" si="3"/>
        <v>10</v>
      </c>
      <c r="J40" s="444">
        <v>296500</v>
      </c>
      <c r="K40" s="444">
        <f t="shared" si="4"/>
        <v>9</v>
      </c>
      <c r="L40" s="444">
        <v>260700</v>
      </c>
      <c r="M40" s="453">
        <f t="shared" si="5"/>
        <v>9</v>
      </c>
      <c r="N40" s="443">
        <v>572400</v>
      </c>
      <c r="O40" s="444">
        <f t="shared" si="6"/>
        <v>9</v>
      </c>
      <c r="P40" s="444">
        <v>412500</v>
      </c>
      <c r="Q40" s="444">
        <f t="shared" si="7"/>
        <v>9</v>
      </c>
      <c r="R40" s="444">
        <v>376700</v>
      </c>
      <c r="S40" s="453">
        <f t="shared" si="8"/>
        <v>9</v>
      </c>
      <c r="T40" s="452"/>
    </row>
    <row r="41" spans="1:20" s="7" customFormat="1" ht="14.25" customHeight="1">
      <c r="A41" s="333" t="s">
        <v>274</v>
      </c>
      <c r="B41" s="443">
        <v>203900</v>
      </c>
      <c r="C41" s="444">
        <f t="shared" si="0"/>
        <v>1</v>
      </c>
      <c r="D41" s="444">
        <v>167600</v>
      </c>
      <c r="E41" s="444">
        <f t="shared" si="1"/>
        <v>3</v>
      </c>
      <c r="F41" s="444">
        <v>152300</v>
      </c>
      <c r="G41" s="445">
        <f t="shared" si="2"/>
        <v>4</v>
      </c>
      <c r="H41" s="446">
        <v>461900</v>
      </c>
      <c r="I41" s="444">
        <f t="shared" si="3"/>
        <v>1</v>
      </c>
      <c r="J41" s="444">
        <v>321000</v>
      </c>
      <c r="K41" s="444">
        <f t="shared" si="4"/>
        <v>2</v>
      </c>
      <c r="L41" s="444">
        <v>286300</v>
      </c>
      <c r="M41" s="453">
        <f t="shared" si="5"/>
        <v>2</v>
      </c>
      <c r="N41" s="443">
        <v>600500</v>
      </c>
      <c r="O41" s="444">
        <f t="shared" si="6"/>
        <v>3</v>
      </c>
      <c r="P41" s="444">
        <v>455000</v>
      </c>
      <c r="Q41" s="444">
        <f t="shared" si="7"/>
        <v>2</v>
      </c>
      <c r="R41" s="444">
        <v>420300</v>
      </c>
      <c r="S41" s="453">
        <f t="shared" si="8"/>
        <v>2</v>
      </c>
      <c r="T41" s="202"/>
    </row>
    <row r="42" spans="1:20" s="7" customFormat="1" ht="15" customHeight="1">
      <c r="A42" s="333" t="s">
        <v>275</v>
      </c>
      <c r="B42" s="443">
        <v>172600</v>
      </c>
      <c r="C42" s="444">
        <f t="shared" si="0"/>
        <v>26</v>
      </c>
      <c r="D42" s="444">
        <v>154000</v>
      </c>
      <c r="E42" s="444">
        <f t="shared" si="1"/>
        <v>17</v>
      </c>
      <c r="F42" s="444">
        <v>142000</v>
      </c>
      <c r="G42" s="445">
        <f t="shared" si="2"/>
        <v>15</v>
      </c>
      <c r="H42" s="446">
        <v>386600</v>
      </c>
      <c r="I42" s="444">
        <f t="shared" si="3"/>
        <v>27</v>
      </c>
      <c r="J42" s="444">
        <v>286600</v>
      </c>
      <c r="K42" s="444">
        <f t="shared" si="4"/>
        <v>16</v>
      </c>
      <c r="L42" s="444">
        <v>255000</v>
      </c>
      <c r="M42" s="453">
        <f t="shared" si="5"/>
        <v>14</v>
      </c>
      <c r="N42" s="443">
        <v>511600</v>
      </c>
      <c r="O42" s="444">
        <f t="shared" si="6"/>
        <v>24</v>
      </c>
      <c r="P42" s="444">
        <v>399600</v>
      </c>
      <c r="Q42" s="444">
        <f t="shared" si="7"/>
        <v>16</v>
      </c>
      <c r="R42" s="444">
        <v>368000</v>
      </c>
      <c r="S42" s="453">
        <f t="shared" si="8"/>
        <v>14</v>
      </c>
      <c r="T42" s="202"/>
    </row>
    <row r="43" spans="1:20" s="7" customFormat="1" ht="15" customHeight="1">
      <c r="A43" s="333" t="s">
        <v>276</v>
      </c>
      <c r="B43" s="443">
        <v>195030</v>
      </c>
      <c r="C43" s="444">
        <f t="shared" si="0"/>
        <v>7</v>
      </c>
      <c r="D43" s="444">
        <v>164400</v>
      </c>
      <c r="E43" s="444">
        <f t="shared" si="1"/>
        <v>7</v>
      </c>
      <c r="F43" s="444">
        <v>150160</v>
      </c>
      <c r="G43" s="445">
        <f t="shared" si="2"/>
        <v>7</v>
      </c>
      <c r="H43" s="446">
        <v>423415</v>
      </c>
      <c r="I43" s="444">
        <f t="shared" si="3"/>
        <v>13</v>
      </c>
      <c r="J43" s="444">
        <v>312060</v>
      </c>
      <c r="K43" s="444">
        <f t="shared" si="4"/>
        <v>5</v>
      </c>
      <c r="L43" s="444">
        <v>278160</v>
      </c>
      <c r="M43" s="453">
        <f t="shared" si="5"/>
        <v>4</v>
      </c>
      <c r="N43" s="443">
        <v>467915</v>
      </c>
      <c r="O43" s="444">
        <f t="shared" si="6"/>
        <v>33</v>
      </c>
      <c r="P43" s="444">
        <v>373145</v>
      </c>
      <c r="Q43" s="444">
        <f t="shared" si="7"/>
        <v>25</v>
      </c>
      <c r="R43" s="444">
        <v>365945</v>
      </c>
      <c r="S43" s="453">
        <f t="shared" si="8"/>
        <v>16</v>
      </c>
      <c r="T43" s="202"/>
    </row>
    <row r="44" spans="1:20" s="7" customFormat="1" ht="15" customHeight="1">
      <c r="A44" s="333" t="s">
        <v>277</v>
      </c>
      <c r="B44" s="443">
        <v>201300</v>
      </c>
      <c r="C44" s="444">
        <f t="shared" si="0"/>
        <v>3</v>
      </c>
      <c r="D44" s="444">
        <v>167900</v>
      </c>
      <c r="E44" s="444">
        <f t="shared" si="1"/>
        <v>2</v>
      </c>
      <c r="F44" s="444">
        <v>152400</v>
      </c>
      <c r="G44" s="445">
        <f t="shared" si="2"/>
        <v>3</v>
      </c>
      <c r="H44" s="446">
        <v>453500</v>
      </c>
      <c r="I44" s="444">
        <f t="shared" si="3"/>
        <v>3</v>
      </c>
      <c r="J44" s="444">
        <v>317300</v>
      </c>
      <c r="K44" s="444">
        <f t="shared" si="4"/>
        <v>3</v>
      </c>
      <c r="L44" s="444">
        <v>281400</v>
      </c>
      <c r="M44" s="453">
        <f t="shared" si="5"/>
        <v>3</v>
      </c>
      <c r="N44" s="443">
        <v>607500</v>
      </c>
      <c r="O44" s="444">
        <f t="shared" si="6"/>
        <v>1</v>
      </c>
      <c r="P44" s="444">
        <v>446300</v>
      </c>
      <c r="Q44" s="444">
        <f t="shared" si="7"/>
        <v>3</v>
      </c>
      <c r="R44" s="444">
        <v>410400</v>
      </c>
      <c r="S44" s="453">
        <f t="shared" si="8"/>
        <v>3</v>
      </c>
      <c r="T44" s="202"/>
    </row>
    <row r="45" spans="1:20" s="7" customFormat="1" ht="15" customHeight="1">
      <c r="A45" s="333" t="s">
        <v>245</v>
      </c>
      <c r="B45" s="443">
        <v>167530</v>
      </c>
      <c r="C45" s="444">
        <f t="shared" si="0"/>
        <v>30</v>
      </c>
      <c r="D45" s="444">
        <v>133340</v>
      </c>
      <c r="E45" s="444">
        <f t="shared" si="1"/>
        <v>33</v>
      </c>
      <c r="F45" s="444">
        <v>120560</v>
      </c>
      <c r="G45" s="445">
        <f t="shared" si="2"/>
        <v>34</v>
      </c>
      <c r="H45" s="446">
        <v>375980</v>
      </c>
      <c r="I45" s="444">
        <f t="shared" si="3"/>
        <v>30</v>
      </c>
      <c r="J45" s="444">
        <v>248260</v>
      </c>
      <c r="K45" s="444">
        <f t="shared" si="4"/>
        <v>31</v>
      </c>
      <c r="L45" s="444">
        <v>218560</v>
      </c>
      <c r="M45" s="453">
        <f t="shared" si="5"/>
        <v>31</v>
      </c>
      <c r="N45" s="443">
        <v>499980</v>
      </c>
      <c r="O45" s="444">
        <f t="shared" si="6"/>
        <v>28</v>
      </c>
      <c r="P45" s="444">
        <v>346260</v>
      </c>
      <c r="Q45" s="444">
        <f t="shared" si="7"/>
        <v>31</v>
      </c>
      <c r="R45" s="444">
        <v>316560</v>
      </c>
      <c r="S45" s="453">
        <f t="shared" si="8"/>
        <v>31</v>
      </c>
      <c r="T45" s="202"/>
    </row>
    <row r="46" spans="1:20" s="7" customFormat="1" ht="15" customHeight="1">
      <c r="A46" s="333" t="s">
        <v>246</v>
      </c>
      <c r="B46" s="443"/>
      <c r="C46" s="444" t="e">
        <f t="shared" si="0"/>
        <v>#N/A</v>
      </c>
      <c r="D46" s="444"/>
      <c r="E46" s="444" t="e">
        <f t="shared" si="1"/>
        <v>#N/A</v>
      </c>
      <c r="F46" s="444"/>
      <c r="G46" s="445" t="e">
        <f t="shared" si="2"/>
        <v>#N/A</v>
      </c>
      <c r="H46" s="446"/>
      <c r="I46" s="444" t="e">
        <f t="shared" si="3"/>
        <v>#N/A</v>
      </c>
      <c r="J46" s="444"/>
      <c r="K46" s="444" t="e">
        <f t="shared" si="4"/>
        <v>#N/A</v>
      </c>
      <c r="L46" s="444"/>
      <c r="M46" s="453" t="e">
        <f t="shared" si="5"/>
        <v>#N/A</v>
      </c>
      <c r="N46" s="443"/>
      <c r="O46" s="444" t="e">
        <f t="shared" si="6"/>
        <v>#N/A</v>
      </c>
      <c r="P46" s="444"/>
      <c r="Q46" s="444" t="e">
        <f t="shared" si="7"/>
        <v>#N/A</v>
      </c>
      <c r="R46" s="444"/>
      <c r="S46" s="453" t="e">
        <f t="shared" si="8"/>
        <v>#N/A</v>
      </c>
      <c r="T46" s="452" t="s">
        <v>47</v>
      </c>
    </row>
    <row r="47" spans="1:20" s="7" customFormat="1" ht="15" customHeight="1">
      <c r="A47" s="333" t="s">
        <v>278</v>
      </c>
      <c r="B47" s="443">
        <v>166700</v>
      </c>
      <c r="C47" s="444">
        <f t="shared" si="0"/>
        <v>31</v>
      </c>
      <c r="D47" s="444">
        <v>143100</v>
      </c>
      <c r="E47" s="444">
        <f t="shared" si="1"/>
        <v>28</v>
      </c>
      <c r="F47" s="444">
        <v>132300</v>
      </c>
      <c r="G47" s="445">
        <f t="shared" si="2"/>
        <v>25</v>
      </c>
      <c r="H47" s="446">
        <v>370200</v>
      </c>
      <c r="I47" s="444">
        <f t="shared" si="3"/>
        <v>32</v>
      </c>
      <c r="J47" s="444">
        <v>254700</v>
      </c>
      <c r="K47" s="444">
        <f t="shared" si="4"/>
        <v>30</v>
      </c>
      <c r="L47" s="444">
        <v>223300</v>
      </c>
      <c r="M47" s="453">
        <f t="shared" si="5"/>
        <v>30</v>
      </c>
      <c r="N47" s="443">
        <v>481200</v>
      </c>
      <c r="O47" s="444">
        <f t="shared" si="6"/>
        <v>31</v>
      </c>
      <c r="P47" s="444">
        <v>345700</v>
      </c>
      <c r="Q47" s="444">
        <f t="shared" si="7"/>
        <v>32</v>
      </c>
      <c r="R47" s="444">
        <v>314300</v>
      </c>
      <c r="S47" s="453">
        <f t="shared" si="8"/>
        <v>32</v>
      </c>
      <c r="T47" s="202"/>
    </row>
    <row r="48" spans="1:20" s="7" customFormat="1" ht="15" customHeight="1">
      <c r="A48" s="333" t="s">
        <v>279</v>
      </c>
      <c r="B48" s="443">
        <v>192150</v>
      </c>
      <c r="C48" s="444">
        <f t="shared" si="0"/>
        <v>12</v>
      </c>
      <c r="D48" s="444">
        <v>159280</v>
      </c>
      <c r="E48" s="444">
        <f t="shared" si="1"/>
        <v>12</v>
      </c>
      <c r="F48" s="444">
        <v>145800</v>
      </c>
      <c r="G48" s="445">
        <f t="shared" si="2"/>
        <v>9</v>
      </c>
      <c r="H48" s="446">
        <v>432150</v>
      </c>
      <c r="I48" s="444">
        <f t="shared" si="3"/>
        <v>9</v>
      </c>
      <c r="J48" s="444">
        <v>299000</v>
      </c>
      <c r="K48" s="444">
        <f t="shared" si="4"/>
        <v>8</v>
      </c>
      <c r="L48" s="444">
        <v>265800</v>
      </c>
      <c r="M48" s="453">
        <f t="shared" si="5"/>
        <v>8</v>
      </c>
      <c r="N48" s="443">
        <v>577150</v>
      </c>
      <c r="O48" s="444">
        <f t="shared" si="6"/>
        <v>7</v>
      </c>
      <c r="P48" s="444">
        <v>419000</v>
      </c>
      <c r="Q48" s="444">
        <f t="shared" si="7"/>
        <v>7</v>
      </c>
      <c r="R48" s="444">
        <v>385800</v>
      </c>
      <c r="S48" s="453">
        <f t="shared" si="8"/>
        <v>8</v>
      </c>
      <c r="T48" s="202"/>
    </row>
    <row r="49" spans="1:20" s="7" customFormat="1" ht="15" customHeight="1" thickBot="1">
      <c r="A49" s="500" t="s">
        <v>247</v>
      </c>
      <c r="B49" s="501">
        <v>167750</v>
      </c>
      <c r="C49" s="502">
        <f t="shared" si="0"/>
        <v>29</v>
      </c>
      <c r="D49" s="502">
        <v>137810</v>
      </c>
      <c r="E49" s="502">
        <f t="shared" si="1"/>
        <v>30</v>
      </c>
      <c r="F49" s="502">
        <v>122470</v>
      </c>
      <c r="G49" s="503">
        <f t="shared" si="2"/>
        <v>33</v>
      </c>
      <c r="H49" s="504">
        <v>372160</v>
      </c>
      <c r="I49" s="502">
        <f t="shared" si="3"/>
        <v>31</v>
      </c>
      <c r="J49" s="502">
        <v>247440</v>
      </c>
      <c r="K49" s="502">
        <f t="shared" si="4"/>
        <v>32</v>
      </c>
      <c r="L49" s="502">
        <v>211980</v>
      </c>
      <c r="M49" s="505">
        <f t="shared" si="5"/>
        <v>33</v>
      </c>
      <c r="N49" s="501">
        <v>483160</v>
      </c>
      <c r="O49" s="502">
        <f t="shared" si="6"/>
        <v>30</v>
      </c>
      <c r="P49" s="502">
        <v>337740</v>
      </c>
      <c r="Q49" s="502">
        <f t="shared" si="7"/>
        <v>33</v>
      </c>
      <c r="R49" s="502">
        <v>302280</v>
      </c>
      <c r="S49" s="505">
        <f t="shared" si="8"/>
        <v>33</v>
      </c>
      <c r="T49" s="202"/>
    </row>
    <row r="50" spans="1:20" ht="15" thickBot="1">
      <c r="A50" s="334" t="s">
        <v>311</v>
      </c>
      <c r="B50" s="447">
        <f>AVERAGE(B7:B49)</f>
        <v>176516.7857142857</v>
      </c>
      <c r="C50" s="448"/>
      <c r="D50" s="448">
        <f aca="true" t="shared" si="9" ref="D50:R50">AVERAGE(D7:D49)</f>
        <v>147953.64285714287</v>
      </c>
      <c r="E50" s="448"/>
      <c r="F50" s="448">
        <f t="shared" si="9"/>
        <v>134426.52380952382</v>
      </c>
      <c r="G50" s="449"/>
      <c r="H50" s="450">
        <f t="shared" si="9"/>
        <v>395519.54761904763</v>
      </c>
      <c r="I50" s="448"/>
      <c r="J50" s="448">
        <f t="shared" si="9"/>
        <v>271385.90476190473</v>
      </c>
      <c r="K50" s="448"/>
      <c r="L50" s="448">
        <f t="shared" si="9"/>
        <v>237820.14285714287</v>
      </c>
      <c r="M50" s="455"/>
      <c r="N50" s="447">
        <f t="shared" si="9"/>
        <v>516831.6904761905</v>
      </c>
      <c r="O50" s="448"/>
      <c r="P50" s="448">
        <f t="shared" si="9"/>
        <v>374935.0714285714</v>
      </c>
      <c r="Q50" s="448"/>
      <c r="R50" s="448">
        <f t="shared" si="9"/>
        <v>342005.5</v>
      </c>
      <c r="S50" s="455"/>
      <c r="T50" s="456"/>
    </row>
    <row r="51" spans="1:19" ht="13.5" customHeight="1">
      <c r="A51" s="20"/>
      <c r="B51" s="595" t="s">
        <v>426</v>
      </c>
      <c r="C51" s="595"/>
      <c r="D51" s="595"/>
      <c r="E51" s="595"/>
      <c r="F51" s="595"/>
      <c r="G51" s="595"/>
      <c r="H51" s="596"/>
      <c r="I51" s="596"/>
      <c r="J51" s="596"/>
      <c r="K51" s="596"/>
      <c r="L51" s="596"/>
      <c r="M51" s="5"/>
      <c r="N51" s="17"/>
      <c r="O51" s="17"/>
      <c r="P51" s="17"/>
      <c r="Q51" s="17"/>
      <c r="R51" s="17"/>
      <c r="S51" s="17"/>
    </row>
  </sheetData>
  <sheetProtection/>
  <mergeCells count="9">
    <mergeCell ref="B51:G51"/>
    <mergeCell ref="H51:L51"/>
    <mergeCell ref="B1:P1"/>
    <mergeCell ref="N5:R5"/>
    <mergeCell ref="B2:N2"/>
    <mergeCell ref="B3:L3"/>
    <mergeCell ref="B4:L4"/>
    <mergeCell ref="B5:F5"/>
    <mergeCell ref="H5:L5"/>
  </mergeCells>
  <printOptions/>
  <pageMargins left="0.71" right="0.1968503937007874" top="0.7480314960629921" bottom="0.38" header="0.31496062992125984" footer="0.31496062992125984"/>
  <pageSetup fitToHeight="0" fitToWidth="0" horizontalDpi="300" verticalDpi="300" orientation="landscape" paperSize="9" scale="70"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T104"/>
  <sheetViews>
    <sheetView zoomScalePageLayoutView="0" workbookViewId="0" topLeftCell="A1">
      <pane xSplit="1" ySplit="5" topLeftCell="E6" activePane="bottomRight" state="frozen"/>
      <selection pane="topLeft" activeCell="A1" sqref="A1"/>
      <selection pane="topRight" activeCell="C1" sqref="C1"/>
      <selection pane="bottomLeft" activeCell="A8" sqref="A8"/>
      <selection pane="bottomRight" activeCell="S6" sqref="S6"/>
    </sheetView>
  </sheetViews>
  <sheetFormatPr defaultColWidth="9.00390625" defaultRowHeight="13.5"/>
  <cols>
    <col min="1" max="1" width="13.625" style="1" customWidth="1"/>
    <col min="2" max="2" width="11.25390625" style="1" customWidth="1"/>
    <col min="3" max="5" width="4.625" style="1" customWidth="1"/>
    <col min="6" max="6" width="7.875" style="1" bestFit="1" customWidth="1"/>
    <col min="7" max="12" width="6.875" style="1" bestFit="1" customWidth="1"/>
    <col min="13" max="13" width="7.375" style="1" customWidth="1"/>
    <col min="14" max="14" width="7.125" style="1" bestFit="1" customWidth="1"/>
    <col min="15" max="16" width="6.875" style="1" bestFit="1" customWidth="1"/>
    <col min="17" max="17" width="7.125" style="1" bestFit="1" customWidth="1"/>
    <col min="18" max="18" width="8.875" style="1" bestFit="1" customWidth="1"/>
    <col min="19" max="19" width="8.75390625" style="0" customWidth="1"/>
    <col min="20" max="20" width="10.375" style="160" customWidth="1"/>
  </cols>
  <sheetData>
    <row r="1" spans="1:19" ht="27" customHeight="1">
      <c r="A1" s="15"/>
      <c r="B1" s="597" t="s">
        <v>71</v>
      </c>
      <c r="C1" s="597"/>
      <c r="D1" s="597"/>
      <c r="E1" s="597"/>
      <c r="F1" s="597"/>
      <c r="G1" s="597"/>
      <c r="H1" s="597"/>
      <c r="I1" s="597"/>
      <c r="J1" s="5"/>
      <c r="K1" s="15"/>
      <c r="L1" s="15"/>
      <c r="M1" s="15"/>
      <c r="N1" s="15"/>
      <c r="O1" s="15"/>
      <c r="P1" s="15"/>
      <c r="Q1" s="15"/>
      <c r="R1" s="15"/>
      <c r="S1" s="16"/>
    </row>
    <row r="2" spans="1:19" ht="20.25" customHeight="1" thickBot="1">
      <c r="A2" s="15"/>
      <c r="B2" s="621" t="s">
        <v>230</v>
      </c>
      <c r="C2" s="622"/>
      <c r="D2" s="622"/>
      <c r="E2" s="622"/>
      <c r="F2" s="622"/>
      <c r="G2" s="622"/>
      <c r="H2" s="622"/>
      <c r="I2" s="622"/>
      <c r="J2" s="622"/>
      <c r="K2" s="622"/>
      <c r="L2" s="622"/>
      <c r="M2" s="622"/>
      <c r="N2" s="622"/>
      <c r="O2" s="622"/>
      <c r="P2" s="622"/>
      <c r="Q2" s="622"/>
      <c r="R2" s="622"/>
      <c r="S2" s="622"/>
    </row>
    <row r="3" spans="1:19" ht="14.25" customHeight="1">
      <c r="A3" s="614"/>
      <c r="B3" s="602" t="s">
        <v>313</v>
      </c>
      <c r="C3" s="605" t="s">
        <v>320</v>
      </c>
      <c r="D3" s="606"/>
      <c r="E3" s="607"/>
      <c r="F3" s="608" t="s">
        <v>314</v>
      </c>
      <c r="G3" s="609"/>
      <c r="H3" s="609"/>
      <c r="I3" s="609"/>
      <c r="J3" s="609"/>
      <c r="K3" s="610"/>
      <c r="L3" s="631" t="s">
        <v>315</v>
      </c>
      <c r="M3" s="632"/>
      <c r="N3" s="632"/>
      <c r="O3" s="632"/>
      <c r="P3" s="632"/>
      <c r="Q3" s="633"/>
      <c r="R3" s="625" t="s">
        <v>438</v>
      </c>
      <c r="S3" s="591"/>
    </row>
    <row r="4" spans="1:19" ht="14.25" customHeight="1">
      <c r="A4" s="615"/>
      <c r="B4" s="603"/>
      <c r="C4" s="619" t="s">
        <v>314</v>
      </c>
      <c r="D4" s="620"/>
      <c r="E4" s="617" t="s">
        <v>315</v>
      </c>
      <c r="F4" s="623" t="s">
        <v>317</v>
      </c>
      <c r="G4" s="624"/>
      <c r="H4" s="624"/>
      <c r="I4" s="611" t="s">
        <v>316</v>
      </c>
      <c r="J4" s="612"/>
      <c r="K4" s="613"/>
      <c r="L4" s="628" t="s">
        <v>318</v>
      </c>
      <c r="M4" s="629"/>
      <c r="N4" s="629"/>
      <c r="O4" s="629" t="s">
        <v>319</v>
      </c>
      <c r="P4" s="629"/>
      <c r="Q4" s="630"/>
      <c r="R4" s="626"/>
      <c r="S4" s="627"/>
    </row>
    <row r="5" spans="1:19" ht="44.25" customHeight="1" thickBot="1">
      <c r="A5" s="616"/>
      <c r="B5" s="604"/>
      <c r="C5" s="341" t="s">
        <v>317</v>
      </c>
      <c r="D5" s="56" t="s">
        <v>316</v>
      </c>
      <c r="E5" s="618"/>
      <c r="F5" s="342" t="s">
        <v>400</v>
      </c>
      <c r="G5" s="48" t="s">
        <v>416</v>
      </c>
      <c r="H5" s="48" t="s">
        <v>413</v>
      </c>
      <c r="I5" s="48" t="s">
        <v>400</v>
      </c>
      <c r="J5" s="48" t="s">
        <v>416</v>
      </c>
      <c r="K5" s="343" t="s">
        <v>413</v>
      </c>
      <c r="L5" s="342" t="s">
        <v>400</v>
      </c>
      <c r="M5" s="48" t="s">
        <v>416</v>
      </c>
      <c r="N5" s="48" t="s">
        <v>413</v>
      </c>
      <c r="O5" s="48" t="s">
        <v>400</v>
      </c>
      <c r="P5" s="48" t="s">
        <v>416</v>
      </c>
      <c r="Q5" s="343" t="s">
        <v>413</v>
      </c>
      <c r="R5" s="344" t="s">
        <v>439</v>
      </c>
      <c r="S5" s="61" t="s">
        <v>440</v>
      </c>
    </row>
    <row r="6" spans="1:20" s="7" customFormat="1" ht="22.5" customHeight="1">
      <c r="A6" s="337" t="s">
        <v>295</v>
      </c>
      <c r="B6" s="345">
        <v>730000</v>
      </c>
      <c r="C6" s="346">
        <v>46</v>
      </c>
      <c r="D6" s="347">
        <v>0</v>
      </c>
      <c r="E6" s="348">
        <v>54</v>
      </c>
      <c r="F6" s="349">
        <v>0.083</v>
      </c>
      <c r="G6" s="350">
        <v>0.022</v>
      </c>
      <c r="H6" s="350">
        <v>0.021</v>
      </c>
      <c r="I6" s="351">
        <v>0</v>
      </c>
      <c r="J6" s="351">
        <v>0</v>
      </c>
      <c r="K6" s="352">
        <v>0</v>
      </c>
      <c r="L6" s="353">
        <v>20582</v>
      </c>
      <c r="M6" s="354">
        <v>5290</v>
      </c>
      <c r="N6" s="354">
        <v>6240</v>
      </c>
      <c r="O6" s="354">
        <v>35690</v>
      </c>
      <c r="P6" s="354">
        <v>9174</v>
      </c>
      <c r="Q6" s="355">
        <v>7773</v>
      </c>
      <c r="R6" s="356">
        <v>162668</v>
      </c>
      <c r="S6" s="355">
        <v>96870</v>
      </c>
      <c r="T6" s="159"/>
    </row>
    <row r="7" spans="1:20" s="7" customFormat="1" ht="22.5" customHeight="1">
      <c r="A7" s="339" t="s">
        <v>250</v>
      </c>
      <c r="B7" s="367">
        <v>730000</v>
      </c>
      <c r="C7" s="368">
        <v>50</v>
      </c>
      <c r="D7" s="369">
        <v>0</v>
      </c>
      <c r="E7" s="370">
        <v>50</v>
      </c>
      <c r="F7" s="371">
        <v>0.0795</v>
      </c>
      <c r="G7" s="372">
        <v>0.0223</v>
      </c>
      <c r="H7" s="372">
        <v>0.0182</v>
      </c>
      <c r="I7" s="373">
        <v>0</v>
      </c>
      <c r="J7" s="373">
        <v>0</v>
      </c>
      <c r="K7" s="374">
        <v>0</v>
      </c>
      <c r="L7" s="375">
        <v>30010</v>
      </c>
      <c r="M7" s="116">
        <v>8299</v>
      </c>
      <c r="N7" s="116">
        <v>12576</v>
      </c>
      <c r="O7" s="116">
        <v>21702</v>
      </c>
      <c r="P7" s="116">
        <v>5965</v>
      </c>
      <c r="Q7" s="336">
        <v>0</v>
      </c>
      <c r="R7" s="376" t="s">
        <v>395</v>
      </c>
      <c r="S7" s="336" t="s">
        <v>395</v>
      </c>
      <c r="T7" s="159"/>
    </row>
    <row r="8" spans="1:20" s="7" customFormat="1" ht="22.5" customHeight="1">
      <c r="A8" s="339" t="s">
        <v>251</v>
      </c>
      <c r="B8" s="367">
        <v>730000</v>
      </c>
      <c r="C8" s="368">
        <v>50</v>
      </c>
      <c r="D8" s="369">
        <v>0</v>
      </c>
      <c r="E8" s="370">
        <v>50</v>
      </c>
      <c r="F8" s="371">
        <v>0.0763</v>
      </c>
      <c r="G8" s="372">
        <v>0.0252</v>
      </c>
      <c r="H8" s="372">
        <v>0.02</v>
      </c>
      <c r="I8" s="373">
        <v>0</v>
      </c>
      <c r="J8" s="373">
        <v>0</v>
      </c>
      <c r="K8" s="374">
        <v>0</v>
      </c>
      <c r="L8" s="375">
        <v>32702</v>
      </c>
      <c r="M8" s="116">
        <v>10159</v>
      </c>
      <c r="N8" s="116">
        <v>9729</v>
      </c>
      <c r="O8" s="116">
        <v>14728</v>
      </c>
      <c r="P8" s="116">
        <v>4575</v>
      </c>
      <c r="Q8" s="336">
        <v>3050</v>
      </c>
      <c r="R8" s="376" t="s">
        <v>395</v>
      </c>
      <c r="S8" s="336" t="s">
        <v>395</v>
      </c>
      <c r="T8" s="159"/>
    </row>
    <row r="9" spans="1:20" s="7" customFormat="1" ht="22.5" customHeight="1">
      <c r="A9" s="339" t="s">
        <v>237</v>
      </c>
      <c r="B9" s="367">
        <v>730000</v>
      </c>
      <c r="C9" s="368">
        <v>50</v>
      </c>
      <c r="D9" s="369">
        <v>0</v>
      </c>
      <c r="E9" s="370">
        <v>50</v>
      </c>
      <c r="F9" s="371">
        <v>0.0537</v>
      </c>
      <c r="G9" s="372">
        <v>0.0133</v>
      </c>
      <c r="H9" s="372">
        <v>0.0169</v>
      </c>
      <c r="I9" s="373"/>
      <c r="J9" s="373"/>
      <c r="K9" s="374"/>
      <c r="L9" s="375">
        <v>25900</v>
      </c>
      <c r="M9" s="116">
        <v>6400</v>
      </c>
      <c r="N9" s="116">
        <v>7700</v>
      </c>
      <c r="O9" s="116">
        <v>20300</v>
      </c>
      <c r="P9" s="116">
        <v>5100</v>
      </c>
      <c r="Q9" s="336">
        <v>4000</v>
      </c>
      <c r="R9" s="376">
        <v>171795</v>
      </c>
      <c r="S9" s="336">
        <v>93229</v>
      </c>
      <c r="T9" s="159"/>
    </row>
    <row r="10" spans="1:20" s="7" customFormat="1" ht="22.5" customHeight="1">
      <c r="A10" s="339" t="s">
        <v>239</v>
      </c>
      <c r="B10" s="367">
        <v>730000</v>
      </c>
      <c r="C10" s="368">
        <v>40</v>
      </c>
      <c r="D10" s="369">
        <v>10</v>
      </c>
      <c r="E10" s="370">
        <v>50</v>
      </c>
      <c r="F10" s="371">
        <v>0.0665</v>
      </c>
      <c r="G10" s="372">
        <v>0.0215</v>
      </c>
      <c r="H10" s="372">
        <v>0.016</v>
      </c>
      <c r="I10" s="373">
        <v>0.338</v>
      </c>
      <c r="J10" s="373">
        <v>0.092</v>
      </c>
      <c r="K10" s="374">
        <v>0.1</v>
      </c>
      <c r="L10" s="375">
        <v>27000</v>
      </c>
      <c r="M10" s="116">
        <v>8000</v>
      </c>
      <c r="N10" s="116">
        <v>8500</v>
      </c>
      <c r="O10" s="116">
        <v>23500</v>
      </c>
      <c r="P10" s="116">
        <v>7000</v>
      </c>
      <c r="Q10" s="336">
        <v>5000</v>
      </c>
      <c r="R10" s="376"/>
      <c r="S10" s="336"/>
      <c r="T10" s="159"/>
    </row>
    <row r="11" spans="1:20" s="31" customFormat="1" ht="22.5" customHeight="1">
      <c r="A11" s="339" t="s">
        <v>252</v>
      </c>
      <c r="B11" s="367">
        <v>730000</v>
      </c>
      <c r="C11" s="368">
        <v>50</v>
      </c>
      <c r="D11" s="369">
        <v>0</v>
      </c>
      <c r="E11" s="370">
        <v>50</v>
      </c>
      <c r="F11" s="371">
        <v>0.059</v>
      </c>
      <c r="G11" s="372">
        <v>0.02</v>
      </c>
      <c r="H11" s="372">
        <v>0.018</v>
      </c>
      <c r="I11" s="372">
        <v>0</v>
      </c>
      <c r="J11" s="372">
        <v>0</v>
      </c>
      <c r="K11" s="537">
        <v>0</v>
      </c>
      <c r="L11" s="375">
        <v>39300</v>
      </c>
      <c r="M11" s="116">
        <v>12600</v>
      </c>
      <c r="N11" s="116">
        <v>14400</v>
      </c>
      <c r="O11" s="116">
        <v>0</v>
      </c>
      <c r="P11" s="116">
        <v>0</v>
      </c>
      <c r="Q11" s="336">
        <v>0</v>
      </c>
      <c r="R11" s="376">
        <v>166733</v>
      </c>
      <c r="S11" s="336">
        <v>93622</v>
      </c>
      <c r="T11" s="159"/>
    </row>
    <row r="12" spans="1:20" s="7" customFormat="1" ht="22.5" customHeight="1">
      <c r="A12" s="337" t="s">
        <v>253</v>
      </c>
      <c r="B12" s="345">
        <v>710000</v>
      </c>
      <c r="C12" s="346">
        <v>50</v>
      </c>
      <c r="D12" s="347">
        <v>0</v>
      </c>
      <c r="E12" s="348">
        <v>50</v>
      </c>
      <c r="F12" s="349">
        <v>0.0621</v>
      </c>
      <c r="G12" s="350">
        <v>0.0219</v>
      </c>
      <c r="H12" s="350">
        <v>0.019</v>
      </c>
      <c r="I12" s="351">
        <v>0</v>
      </c>
      <c r="J12" s="351">
        <v>0</v>
      </c>
      <c r="K12" s="352">
        <v>0</v>
      </c>
      <c r="L12" s="353">
        <v>6804</v>
      </c>
      <c r="M12" s="354">
        <v>2417</v>
      </c>
      <c r="N12" s="354">
        <v>2048</v>
      </c>
      <c r="O12" s="354">
        <v>49204</v>
      </c>
      <c r="P12" s="354">
        <v>12103</v>
      </c>
      <c r="Q12" s="355">
        <v>14805</v>
      </c>
      <c r="R12" s="356">
        <v>152075</v>
      </c>
      <c r="S12" s="355">
        <v>86704</v>
      </c>
      <c r="T12" s="159"/>
    </row>
    <row r="13" spans="1:20" s="7" customFormat="1" ht="22.5" customHeight="1">
      <c r="A13" s="339" t="s">
        <v>240</v>
      </c>
      <c r="B13" s="367">
        <v>690000</v>
      </c>
      <c r="C13" s="368">
        <v>50</v>
      </c>
      <c r="D13" s="369">
        <v>0</v>
      </c>
      <c r="E13" s="370">
        <v>50</v>
      </c>
      <c r="F13" s="371">
        <v>0.0633</v>
      </c>
      <c r="G13" s="372">
        <v>0.017</v>
      </c>
      <c r="H13" s="372">
        <v>0.0204</v>
      </c>
      <c r="I13" s="373">
        <v>0</v>
      </c>
      <c r="J13" s="373">
        <v>0</v>
      </c>
      <c r="K13" s="374">
        <v>0</v>
      </c>
      <c r="L13" s="375">
        <v>22440</v>
      </c>
      <c r="M13" s="116">
        <v>6000</v>
      </c>
      <c r="N13" s="116">
        <v>7320</v>
      </c>
      <c r="O13" s="116">
        <v>25320</v>
      </c>
      <c r="P13" s="116">
        <v>6720</v>
      </c>
      <c r="Q13" s="336">
        <v>6240</v>
      </c>
      <c r="R13" s="376">
        <v>161251</v>
      </c>
      <c r="S13" s="336">
        <v>93612</v>
      </c>
      <c r="T13" s="159"/>
    </row>
    <row r="14" spans="1:20" s="7" customFormat="1" ht="22.5" customHeight="1">
      <c r="A14" s="339" t="s">
        <v>254</v>
      </c>
      <c r="B14" s="367">
        <v>730000</v>
      </c>
      <c r="C14" s="368">
        <v>50</v>
      </c>
      <c r="D14" s="369"/>
      <c r="E14" s="370">
        <v>50</v>
      </c>
      <c r="F14" s="371">
        <v>0.0632</v>
      </c>
      <c r="G14" s="372">
        <v>0.0187</v>
      </c>
      <c r="H14" s="372">
        <v>0.0167</v>
      </c>
      <c r="I14" s="373">
        <v>0</v>
      </c>
      <c r="J14" s="373">
        <v>0</v>
      </c>
      <c r="K14" s="374">
        <v>0</v>
      </c>
      <c r="L14" s="375">
        <v>26880</v>
      </c>
      <c r="M14" s="116">
        <v>7800</v>
      </c>
      <c r="N14" s="116">
        <v>8160</v>
      </c>
      <c r="O14" s="116">
        <v>21240</v>
      </c>
      <c r="P14" s="116">
        <v>6240</v>
      </c>
      <c r="Q14" s="336">
        <v>4440</v>
      </c>
      <c r="R14" s="376">
        <v>167202</v>
      </c>
      <c r="S14" s="336">
        <v>95338</v>
      </c>
      <c r="T14" s="159"/>
    </row>
    <row r="15" spans="1:20" s="7" customFormat="1" ht="22.5" customHeight="1">
      <c r="A15" s="339" t="s">
        <v>255</v>
      </c>
      <c r="B15" s="367">
        <v>730000</v>
      </c>
      <c r="C15" s="368">
        <v>50</v>
      </c>
      <c r="D15" s="369">
        <v>0</v>
      </c>
      <c r="E15" s="370">
        <v>50</v>
      </c>
      <c r="F15" s="371">
        <v>0.0625</v>
      </c>
      <c r="G15" s="372">
        <v>0.019</v>
      </c>
      <c r="H15" s="372">
        <v>0.0198</v>
      </c>
      <c r="I15" s="373">
        <v>0</v>
      </c>
      <c r="J15" s="373">
        <v>0</v>
      </c>
      <c r="K15" s="374">
        <v>0</v>
      </c>
      <c r="L15" s="375">
        <v>10688</v>
      </c>
      <c r="M15" s="116">
        <v>3138</v>
      </c>
      <c r="N15" s="116">
        <v>3732</v>
      </c>
      <c r="O15" s="116">
        <v>44547</v>
      </c>
      <c r="P15" s="116">
        <v>13080</v>
      </c>
      <c r="Q15" s="336">
        <v>11007</v>
      </c>
      <c r="R15" s="376">
        <v>163788</v>
      </c>
      <c r="S15" s="336">
        <v>104711</v>
      </c>
      <c r="T15" s="159"/>
    </row>
    <row r="16" spans="1:20" s="7" customFormat="1" ht="22.5" customHeight="1">
      <c r="A16" s="339" t="s">
        <v>256</v>
      </c>
      <c r="B16" s="367">
        <v>680000</v>
      </c>
      <c r="C16" s="368">
        <v>50</v>
      </c>
      <c r="D16" s="369">
        <v>0</v>
      </c>
      <c r="E16" s="370">
        <v>50</v>
      </c>
      <c r="F16" s="371">
        <v>0.0687</v>
      </c>
      <c r="G16" s="372">
        <v>0.015</v>
      </c>
      <c r="H16" s="372">
        <v>0.0155</v>
      </c>
      <c r="I16" s="373">
        <v>0</v>
      </c>
      <c r="J16" s="373">
        <v>0</v>
      </c>
      <c r="K16" s="374">
        <v>0</v>
      </c>
      <c r="L16" s="375">
        <v>28080</v>
      </c>
      <c r="M16" s="116">
        <v>6720</v>
      </c>
      <c r="N16" s="116">
        <v>9000</v>
      </c>
      <c r="O16" s="116">
        <v>22680</v>
      </c>
      <c r="P16" s="116">
        <v>5520</v>
      </c>
      <c r="Q16" s="336">
        <v>5160</v>
      </c>
      <c r="R16" s="376" t="s">
        <v>345</v>
      </c>
      <c r="S16" s="336" t="s">
        <v>345</v>
      </c>
      <c r="T16" s="159"/>
    </row>
    <row r="17" spans="1:20" s="7" customFormat="1" ht="22.5" customHeight="1">
      <c r="A17" s="339" t="s">
        <v>257</v>
      </c>
      <c r="B17" s="367">
        <v>730000</v>
      </c>
      <c r="C17" s="368">
        <v>50</v>
      </c>
      <c r="D17" s="369">
        <v>0</v>
      </c>
      <c r="E17" s="370">
        <v>50</v>
      </c>
      <c r="F17" s="371">
        <v>0.1048</v>
      </c>
      <c r="G17" s="372">
        <v>0.0255</v>
      </c>
      <c r="H17" s="372">
        <v>0.0213</v>
      </c>
      <c r="I17" s="373">
        <v>0</v>
      </c>
      <c r="J17" s="373">
        <v>0</v>
      </c>
      <c r="K17" s="374">
        <v>0</v>
      </c>
      <c r="L17" s="375">
        <v>27600</v>
      </c>
      <c r="M17" s="116">
        <v>6840</v>
      </c>
      <c r="N17" s="116">
        <v>7920</v>
      </c>
      <c r="O17" s="116">
        <v>32400</v>
      </c>
      <c r="P17" s="116">
        <v>8400</v>
      </c>
      <c r="Q17" s="336">
        <v>6600</v>
      </c>
      <c r="R17" s="376" t="s">
        <v>345</v>
      </c>
      <c r="S17" s="336" t="s">
        <v>345</v>
      </c>
      <c r="T17" s="159"/>
    </row>
    <row r="18" spans="1:20" s="7" customFormat="1" ht="22.5" customHeight="1">
      <c r="A18" s="339" t="s">
        <v>258</v>
      </c>
      <c r="B18" s="367">
        <v>730000</v>
      </c>
      <c r="C18" s="368">
        <v>50</v>
      </c>
      <c r="D18" s="369">
        <v>0</v>
      </c>
      <c r="E18" s="370">
        <v>50</v>
      </c>
      <c r="F18" s="371">
        <v>0.0857</v>
      </c>
      <c r="G18" s="372">
        <v>0.0322</v>
      </c>
      <c r="H18" s="372">
        <v>0.0208</v>
      </c>
      <c r="I18" s="373">
        <v>0</v>
      </c>
      <c r="J18" s="373">
        <v>0</v>
      </c>
      <c r="K18" s="374">
        <v>0</v>
      </c>
      <c r="L18" s="375">
        <v>25600</v>
      </c>
      <c r="M18" s="116">
        <v>9000</v>
      </c>
      <c r="N18" s="116">
        <v>12500</v>
      </c>
      <c r="O18" s="116">
        <v>19300</v>
      </c>
      <c r="P18" s="116">
        <v>6800</v>
      </c>
      <c r="Q18" s="336">
        <v>0</v>
      </c>
      <c r="R18" s="376">
        <v>188610</v>
      </c>
      <c r="S18" s="336">
        <v>105532</v>
      </c>
      <c r="T18" s="159"/>
    </row>
    <row r="19" spans="1:20" s="7" customFormat="1" ht="22.5" customHeight="1">
      <c r="A19" s="339" t="s">
        <v>259</v>
      </c>
      <c r="B19" s="367">
        <v>730000</v>
      </c>
      <c r="C19" s="368">
        <v>50</v>
      </c>
      <c r="D19" s="369">
        <v>0</v>
      </c>
      <c r="E19" s="370">
        <v>50</v>
      </c>
      <c r="F19" s="371">
        <v>0.09</v>
      </c>
      <c r="G19" s="372">
        <v>0.0224</v>
      </c>
      <c r="H19" s="372">
        <v>0.022</v>
      </c>
      <c r="I19" s="373">
        <v>0</v>
      </c>
      <c r="J19" s="373">
        <v>0</v>
      </c>
      <c r="K19" s="374">
        <v>0</v>
      </c>
      <c r="L19" s="375">
        <v>26160</v>
      </c>
      <c r="M19" s="116">
        <v>5160</v>
      </c>
      <c r="N19" s="116">
        <v>13440</v>
      </c>
      <c r="O19" s="116">
        <v>32400</v>
      </c>
      <c r="P19" s="116">
        <v>61720</v>
      </c>
      <c r="Q19" s="336">
        <v>0</v>
      </c>
      <c r="R19" s="376">
        <v>148834</v>
      </c>
      <c r="S19" s="336">
        <v>92594</v>
      </c>
      <c r="T19" s="159"/>
    </row>
    <row r="20" spans="1:20" s="7" customFormat="1" ht="22.5" customHeight="1">
      <c r="A20" s="339" t="s">
        <v>260</v>
      </c>
      <c r="B20" s="367">
        <v>690000</v>
      </c>
      <c r="C20" s="368">
        <v>50</v>
      </c>
      <c r="D20" s="369">
        <v>0</v>
      </c>
      <c r="E20" s="370">
        <v>50</v>
      </c>
      <c r="F20" s="371">
        <v>0.084</v>
      </c>
      <c r="G20" s="372">
        <v>0.02</v>
      </c>
      <c r="H20" s="372">
        <v>0.019</v>
      </c>
      <c r="I20" s="373">
        <v>0</v>
      </c>
      <c r="J20" s="373">
        <v>0</v>
      </c>
      <c r="K20" s="374">
        <v>0</v>
      </c>
      <c r="L20" s="375">
        <v>26050</v>
      </c>
      <c r="M20" s="116">
        <v>6310</v>
      </c>
      <c r="N20" s="116">
        <v>11920</v>
      </c>
      <c r="O20" s="116">
        <v>20500</v>
      </c>
      <c r="P20" s="116">
        <v>4970</v>
      </c>
      <c r="Q20" s="336">
        <v>0</v>
      </c>
      <c r="R20" s="376"/>
      <c r="S20" s="336"/>
      <c r="T20" s="159"/>
    </row>
    <row r="21" spans="1:20" s="7" customFormat="1" ht="22.5" customHeight="1">
      <c r="A21" s="339" t="s">
        <v>261</v>
      </c>
      <c r="B21" s="367">
        <v>700000</v>
      </c>
      <c r="C21" s="368">
        <v>50</v>
      </c>
      <c r="D21" s="369">
        <v>0</v>
      </c>
      <c r="E21" s="370">
        <v>50</v>
      </c>
      <c r="F21" s="371">
        <v>0.085</v>
      </c>
      <c r="G21" s="372">
        <v>0.03</v>
      </c>
      <c r="H21" s="372">
        <v>0.028</v>
      </c>
      <c r="I21" s="373">
        <v>0</v>
      </c>
      <c r="J21" s="373">
        <v>0</v>
      </c>
      <c r="K21" s="374">
        <v>0</v>
      </c>
      <c r="L21" s="375">
        <v>28440</v>
      </c>
      <c r="M21" s="116">
        <v>9240</v>
      </c>
      <c r="N21" s="116">
        <v>14640</v>
      </c>
      <c r="O21" s="116">
        <v>21300</v>
      </c>
      <c r="P21" s="116">
        <v>6960</v>
      </c>
      <c r="Q21" s="336">
        <v>0</v>
      </c>
      <c r="R21" s="376">
        <v>166589</v>
      </c>
      <c r="S21" s="336">
        <v>94720</v>
      </c>
      <c r="T21" s="159"/>
    </row>
    <row r="22" spans="1:20" s="7" customFormat="1" ht="22.5" customHeight="1">
      <c r="A22" s="339" t="s">
        <v>262</v>
      </c>
      <c r="B22" s="367">
        <v>710000</v>
      </c>
      <c r="C22" s="368">
        <v>54</v>
      </c>
      <c r="D22" s="369">
        <v>0</v>
      </c>
      <c r="E22" s="370">
        <v>46</v>
      </c>
      <c r="F22" s="371">
        <v>0.0667</v>
      </c>
      <c r="G22" s="372">
        <v>0.0208</v>
      </c>
      <c r="H22" s="372">
        <v>0.0186</v>
      </c>
      <c r="I22" s="373">
        <v>0</v>
      </c>
      <c r="J22" s="373">
        <v>0</v>
      </c>
      <c r="K22" s="374">
        <v>0</v>
      </c>
      <c r="L22" s="375">
        <v>19380</v>
      </c>
      <c r="M22" s="116">
        <v>5890</v>
      </c>
      <c r="N22" s="116">
        <v>12120</v>
      </c>
      <c r="O22" s="116">
        <v>25850</v>
      </c>
      <c r="P22" s="116">
        <v>7850</v>
      </c>
      <c r="Q22" s="336">
        <v>0</v>
      </c>
      <c r="R22" s="376"/>
      <c r="S22" s="336"/>
      <c r="T22" s="159"/>
    </row>
    <row r="23" spans="1:20" s="7" customFormat="1" ht="22.5" customHeight="1">
      <c r="A23" s="339" t="s">
        <v>263</v>
      </c>
      <c r="B23" s="367">
        <v>680000</v>
      </c>
      <c r="C23" s="368">
        <v>52</v>
      </c>
      <c r="D23" s="369">
        <v>0</v>
      </c>
      <c r="E23" s="370">
        <v>48</v>
      </c>
      <c r="F23" s="371">
        <v>0.067</v>
      </c>
      <c r="G23" s="372">
        <v>0.0146</v>
      </c>
      <c r="H23" s="372">
        <v>0.014</v>
      </c>
      <c r="I23" s="373">
        <v>0</v>
      </c>
      <c r="J23" s="373">
        <v>0</v>
      </c>
      <c r="K23" s="374">
        <v>0</v>
      </c>
      <c r="L23" s="375">
        <v>27500</v>
      </c>
      <c r="M23" s="116">
        <v>7300</v>
      </c>
      <c r="N23" s="116">
        <v>6200</v>
      </c>
      <c r="O23" s="116">
        <v>22500</v>
      </c>
      <c r="P23" s="116">
        <v>6000</v>
      </c>
      <c r="Q23" s="336">
        <v>3700</v>
      </c>
      <c r="R23" s="376">
        <v>165971</v>
      </c>
      <c r="S23" s="336">
        <v>92038</v>
      </c>
      <c r="T23" s="159"/>
    </row>
    <row r="24" spans="1:20" s="7" customFormat="1" ht="22.5" customHeight="1">
      <c r="A24" s="339" t="s">
        <v>264</v>
      </c>
      <c r="B24" s="367">
        <v>700000</v>
      </c>
      <c r="C24" s="368">
        <v>50</v>
      </c>
      <c r="D24" s="369">
        <v>0</v>
      </c>
      <c r="E24" s="370">
        <v>50</v>
      </c>
      <c r="F24" s="371">
        <v>0.09</v>
      </c>
      <c r="G24" s="372">
        <v>0.0205</v>
      </c>
      <c r="H24" s="372">
        <v>0.02</v>
      </c>
      <c r="I24" s="373">
        <v>0</v>
      </c>
      <c r="J24" s="373">
        <v>0</v>
      </c>
      <c r="K24" s="374">
        <v>0</v>
      </c>
      <c r="L24" s="375">
        <v>28680</v>
      </c>
      <c r="M24" s="116">
        <v>6960</v>
      </c>
      <c r="N24" s="116">
        <v>8400</v>
      </c>
      <c r="O24" s="116">
        <v>21720</v>
      </c>
      <c r="P24" s="116">
        <v>5160</v>
      </c>
      <c r="Q24" s="336">
        <v>4560</v>
      </c>
      <c r="R24" s="376">
        <v>164211</v>
      </c>
      <c r="S24" s="336">
        <v>93032</v>
      </c>
      <c r="T24" s="159"/>
    </row>
    <row r="25" spans="1:20" s="7" customFormat="1" ht="22.5" customHeight="1">
      <c r="A25" s="339" t="s">
        <v>265</v>
      </c>
      <c r="B25" s="367">
        <v>730000</v>
      </c>
      <c r="C25" s="368">
        <v>52</v>
      </c>
      <c r="D25" s="369">
        <v>0</v>
      </c>
      <c r="E25" s="370">
        <v>48</v>
      </c>
      <c r="F25" s="371">
        <v>0.074</v>
      </c>
      <c r="G25" s="372">
        <v>0.0195</v>
      </c>
      <c r="H25" s="372">
        <v>0.0186</v>
      </c>
      <c r="I25" s="373">
        <v>0</v>
      </c>
      <c r="J25" s="373">
        <v>0</v>
      </c>
      <c r="K25" s="374">
        <v>0</v>
      </c>
      <c r="L25" s="375">
        <v>24580</v>
      </c>
      <c r="M25" s="116">
        <v>6430</v>
      </c>
      <c r="N25" s="116">
        <v>11740</v>
      </c>
      <c r="O25" s="116">
        <v>20580</v>
      </c>
      <c r="P25" s="116">
        <v>5380</v>
      </c>
      <c r="Q25" s="336">
        <v>0</v>
      </c>
      <c r="R25" s="376">
        <v>108258</v>
      </c>
      <c r="S25" s="336">
        <v>62440</v>
      </c>
      <c r="T25" s="159"/>
    </row>
    <row r="26" spans="1:20" s="7" customFormat="1" ht="22.5" customHeight="1">
      <c r="A26" s="339" t="s">
        <v>266</v>
      </c>
      <c r="B26" s="367">
        <v>730000</v>
      </c>
      <c r="C26" s="368">
        <v>50</v>
      </c>
      <c r="D26" s="369">
        <v>0</v>
      </c>
      <c r="E26" s="370">
        <v>50</v>
      </c>
      <c r="F26" s="371">
        <v>0.0825</v>
      </c>
      <c r="G26" s="372">
        <v>0.0243</v>
      </c>
      <c r="H26" s="372">
        <v>0.0234</v>
      </c>
      <c r="I26" s="373">
        <v>0</v>
      </c>
      <c r="J26" s="373">
        <v>0</v>
      </c>
      <c r="K26" s="374">
        <v>0</v>
      </c>
      <c r="L26" s="375">
        <v>26400</v>
      </c>
      <c r="M26" s="116">
        <v>7680</v>
      </c>
      <c r="N26" s="116">
        <v>8160</v>
      </c>
      <c r="O26" s="116">
        <v>23280</v>
      </c>
      <c r="P26" s="116">
        <v>6720</v>
      </c>
      <c r="Q26" s="336">
        <v>5040</v>
      </c>
      <c r="R26" s="376">
        <v>170764</v>
      </c>
      <c r="S26" s="336">
        <v>93103</v>
      </c>
      <c r="T26" s="159"/>
    </row>
    <row r="27" spans="1:20" s="7" customFormat="1" ht="22.5" customHeight="1">
      <c r="A27" s="339" t="s">
        <v>267</v>
      </c>
      <c r="B27" s="367">
        <v>660000</v>
      </c>
      <c r="C27" s="368">
        <v>50</v>
      </c>
      <c r="D27" s="369">
        <v>0</v>
      </c>
      <c r="E27" s="370">
        <v>50</v>
      </c>
      <c r="F27" s="371">
        <v>0.0794</v>
      </c>
      <c r="G27" s="372">
        <v>0.0296</v>
      </c>
      <c r="H27" s="372">
        <v>0.0248</v>
      </c>
      <c r="I27" s="373">
        <v>0</v>
      </c>
      <c r="J27" s="373">
        <v>0</v>
      </c>
      <c r="K27" s="374">
        <v>0</v>
      </c>
      <c r="L27" s="375">
        <v>26520</v>
      </c>
      <c r="M27" s="116">
        <v>7920</v>
      </c>
      <c r="N27" s="116">
        <v>8400</v>
      </c>
      <c r="O27" s="116">
        <v>23160</v>
      </c>
      <c r="P27" s="116">
        <v>6480</v>
      </c>
      <c r="Q27" s="336">
        <v>4680</v>
      </c>
      <c r="R27" s="472">
        <v>110040</v>
      </c>
      <c r="S27" s="336">
        <v>60010</v>
      </c>
      <c r="T27" s="159"/>
    </row>
    <row r="28" spans="1:20" s="7" customFormat="1" ht="22.5" customHeight="1">
      <c r="A28" s="339" t="s">
        <v>268</v>
      </c>
      <c r="B28" s="367">
        <v>700000</v>
      </c>
      <c r="C28" s="368">
        <v>50</v>
      </c>
      <c r="D28" s="369">
        <v>0</v>
      </c>
      <c r="E28" s="370">
        <v>50</v>
      </c>
      <c r="F28" s="371">
        <v>0.0834</v>
      </c>
      <c r="G28" s="372">
        <v>0.0262</v>
      </c>
      <c r="H28" s="372">
        <v>0.0293</v>
      </c>
      <c r="I28" s="373">
        <v>0</v>
      </c>
      <c r="J28" s="373">
        <v>0</v>
      </c>
      <c r="K28" s="374">
        <v>0</v>
      </c>
      <c r="L28" s="375">
        <v>25560</v>
      </c>
      <c r="M28" s="116">
        <v>7920</v>
      </c>
      <c r="N28" s="116">
        <v>9960</v>
      </c>
      <c r="O28" s="116">
        <v>20400</v>
      </c>
      <c r="P28" s="116">
        <v>6240</v>
      </c>
      <c r="Q28" s="336">
        <v>5640</v>
      </c>
      <c r="R28" s="376">
        <v>168605</v>
      </c>
      <c r="S28" s="336">
        <v>90008</v>
      </c>
      <c r="T28" s="159"/>
    </row>
    <row r="29" spans="1:20" s="7" customFormat="1" ht="22.5" customHeight="1">
      <c r="A29" s="339" t="s">
        <v>336</v>
      </c>
      <c r="B29" s="367">
        <v>690000</v>
      </c>
      <c r="C29" s="368">
        <v>48</v>
      </c>
      <c r="D29" s="369">
        <v>0</v>
      </c>
      <c r="E29" s="370">
        <v>52</v>
      </c>
      <c r="F29" s="371">
        <v>0.094</v>
      </c>
      <c r="G29" s="372">
        <v>0.026</v>
      </c>
      <c r="H29" s="372">
        <v>0.02</v>
      </c>
      <c r="I29" s="373">
        <v>0</v>
      </c>
      <c r="J29" s="373">
        <v>0</v>
      </c>
      <c r="K29" s="374">
        <v>0</v>
      </c>
      <c r="L29" s="375">
        <v>30000</v>
      </c>
      <c r="M29" s="116">
        <v>8100</v>
      </c>
      <c r="N29" s="116">
        <v>8400</v>
      </c>
      <c r="O29" s="116">
        <v>25200</v>
      </c>
      <c r="P29" s="116">
        <v>6600</v>
      </c>
      <c r="Q29" s="336">
        <v>4800</v>
      </c>
      <c r="R29" s="376">
        <v>187300</v>
      </c>
      <c r="S29" s="336">
        <v>103734</v>
      </c>
      <c r="T29" s="159"/>
    </row>
    <row r="30" spans="1:20" s="7" customFormat="1" ht="22.5" customHeight="1">
      <c r="A30" s="339" t="s">
        <v>269</v>
      </c>
      <c r="B30" s="367">
        <v>700000</v>
      </c>
      <c r="C30" s="368">
        <v>50</v>
      </c>
      <c r="D30" s="369">
        <v>0</v>
      </c>
      <c r="E30" s="370">
        <v>50</v>
      </c>
      <c r="F30" s="371">
        <v>0.087</v>
      </c>
      <c r="G30" s="372">
        <v>0.024</v>
      </c>
      <c r="H30" s="372">
        <v>0.0245</v>
      </c>
      <c r="I30" s="373">
        <v>0</v>
      </c>
      <c r="J30" s="373">
        <v>0</v>
      </c>
      <c r="K30" s="374">
        <v>0</v>
      </c>
      <c r="L30" s="375">
        <v>29800</v>
      </c>
      <c r="M30" s="116">
        <v>7900</v>
      </c>
      <c r="N30" s="116">
        <v>8600</v>
      </c>
      <c r="O30" s="116">
        <v>23300</v>
      </c>
      <c r="P30" s="116">
        <v>6600</v>
      </c>
      <c r="Q30" s="336">
        <v>4600</v>
      </c>
      <c r="R30" s="376"/>
      <c r="S30" s="336">
        <v>80400</v>
      </c>
      <c r="T30" s="159"/>
    </row>
    <row r="31" spans="1:20" s="7" customFormat="1" ht="22.5" customHeight="1">
      <c r="A31" s="339" t="s">
        <v>270</v>
      </c>
      <c r="B31" s="377">
        <v>730000</v>
      </c>
      <c r="C31" s="378">
        <v>50</v>
      </c>
      <c r="D31" s="379">
        <v>0</v>
      </c>
      <c r="E31" s="380">
        <v>50</v>
      </c>
      <c r="F31" s="371">
        <v>0.0865</v>
      </c>
      <c r="G31" s="372">
        <v>0.026</v>
      </c>
      <c r="H31" s="372">
        <v>0.0254</v>
      </c>
      <c r="I31" s="373">
        <v>0</v>
      </c>
      <c r="J31" s="373">
        <v>0</v>
      </c>
      <c r="K31" s="374">
        <v>0</v>
      </c>
      <c r="L31" s="381">
        <v>29180</v>
      </c>
      <c r="M31" s="382">
        <v>8390</v>
      </c>
      <c r="N31" s="382">
        <v>9090</v>
      </c>
      <c r="O31" s="382">
        <v>23390</v>
      </c>
      <c r="P31" s="382">
        <v>6580</v>
      </c>
      <c r="Q31" s="383">
        <v>5160</v>
      </c>
      <c r="R31" s="384">
        <v>169707</v>
      </c>
      <c r="S31" s="336">
        <v>93807</v>
      </c>
      <c r="T31" s="159"/>
    </row>
    <row r="32" spans="1:20" s="7" customFormat="1" ht="22.5" customHeight="1">
      <c r="A32" s="339" t="s">
        <v>241</v>
      </c>
      <c r="B32" s="367">
        <v>700000</v>
      </c>
      <c r="C32" s="368">
        <v>50.02</v>
      </c>
      <c r="D32" s="369">
        <v>0</v>
      </c>
      <c r="E32" s="370">
        <v>49.98</v>
      </c>
      <c r="F32" s="371">
        <v>0.0739</v>
      </c>
      <c r="G32" s="372">
        <v>0.0234</v>
      </c>
      <c r="H32" s="372">
        <v>0.0216</v>
      </c>
      <c r="I32" s="373">
        <v>0</v>
      </c>
      <c r="J32" s="373">
        <v>0</v>
      </c>
      <c r="K32" s="374">
        <v>0</v>
      </c>
      <c r="L32" s="375">
        <v>26160</v>
      </c>
      <c r="M32" s="116">
        <v>8040</v>
      </c>
      <c r="N32" s="116">
        <v>9120</v>
      </c>
      <c r="O32" s="116">
        <v>23160</v>
      </c>
      <c r="P32" s="116">
        <v>7080</v>
      </c>
      <c r="Q32" s="336">
        <v>5280</v>
      </c>
      <c r="R32" s="376">
        <v>185340</v>
      </c>
      <c r="S32" s="336">
        <v>94370</v>
      </c>
      <c r="T32" s="159"/>
    </row>
    <row r="33" spans="1:20" s="7" customFormat="1" ht="22.5" customHeight="1">
      <c r="A33" s="339" t="s">
        <v>242</v>
      </c>
      <c r="B33" s="367">
        <v>700000</v>
      </c>
      <c r="C33" s="368">
        <v>50</v>
      </c>
      <c r="D33" s="369">
        <v>0</v>
      </c>
      <c r="E33" s="370">
        <v>50</v>
      </c>
      <c r="F33" s="371">
        <v>0.071</v>
      </c>
      <c r="G33" s="372">
        <v>0.024</v>
      </c>
      <c r="H33" s="372">
        <v>0.025</v>
      </c>
      <c r="I33" s="373">
        <v>0</v>
      </c>
      <c r="J33" s="373">
        <v>0</v>
      </c>
      <c r="K33" s="374">
        <v>0</v>
      </c>
      <c r="L33" s="375">
        <v>27000</v>
      </c>
      <c r="M33" s="116">
        <v>8700</v>
      </c>
      <c r="N33" s="116">
        <v>10200</v>
      </c>
      <c r="O33" s="116">
        <v>23500</v>
      </c>
      <c r="P33" s="116">
        <v>7650</v>
      </c>
      <c r="Q33" s="336">
        <v>5800</v>
      </c>
      <c r="R33" s="376">
        <v>170642</v>
      </c>
      <c r="S33" s="336">
        <v>88820</v>
      </c>
      <c r="T33" s="159"/>
    </row>
    <row r="34" spans="1:20" s="7" customFormat="1" ht="22.5" customHeight="1">
      <c r="A34" s="339" t="s">
        <v>243</v>
      </c>
      <c r="B34" s="367">
        <v>700000</v>
      </c>
      <c r="C34" s="368">
        <v>50</v>
      </c>
      <c r="D34" s="369">
        <v>0</v>
      </c>
      <c r="E34" s="370">
        <v>50</v>
      </c>
      <c r="F34" s="371">
        <v>0.0776</v>
      </c>
      <c r="G34" s="372">
        <v>0.0218</v>
      </c>
      <c r="H34" s="372">
        <v>0.022</v>
      </c>
      <c r="I34" s="373">
        <v>0</v>
      </c>
      <c r="J34" s="373">
        <v>0</v>
      </c>
      <c r="K34" s="374">
        <v>0</v>
      </c>
      <c r="L34" s="375">
        <v>28136</v>
      </c>
      <c r="M34" s="116">
        <v>7902</v>
      </c>
      <c r="N34" s="116">
        <v>8409</v>
      </c>
      <c r="O34" s="116">
        <v>23785</v>
      </c>
      <c r="P34" s="116">
        <v>6673</v>
      </c>
      <c r="Q34" s="336">
        <v>4810</v>
      </c>
      <c r="R34" s="376">
        <v>138699</v>
      </c>
      <c r="S34" s="336">
        <v>73885</v>
      </c>
      <c r="T34" s="159"/>
    </row>
    <row r="35" spans="1:20" s="7" customFormat="1" ht="22.5" customHeight="1">
      <c r="A35" s="339" t="s">
        <v>271</v>
      </c>
      <c r="B35" s="367">
        <v>690000</v>
      </c>
      <c r="C35" s="368"/>
      <c r="D35" s="369"/>
      <c r="E35" s="370"/>
      <c r="F35" s="371">
        <v>0.079</v>
      </c>
      <c r="G35" s="372">
        <v>0.024</v>
      </c>
      <c r="H35" s="372">
        <v>0.022</v>
      </c>
      <c r="I35" s="373">
        <v>0</v>
      </c>
      <c r="J35" s="373">
        <v>0</v>
      </c>
      <c r="K35" s="374">
        <v>0</v>
      </c>
      <c r="L35" s="375">
        <v>29760</v>
      </c>
      <c r="M35" s="116">
        <v>8640</v>
      </c>
      <c r="N35" s="116">
        <v>8040</v>
      </c>
      <c r="O35" s="116">
        <v>23880</v>
      </c>
      <c r="P35" s="116">
        <v>6960</v>
      </c>
      <c r="Q35" s="336">
        <v>4440</v>
      </c>
      <c r="R35" s="376"/>
      <c r="S35" s="336"/>
      <c r="T35" s="159"/>
    </row>
    <row r="36" spans="1:20" s="7" customFormat="1" ht="22.5" customHeight="1">
      <c r="A36" s="339" t="s">
        <v>238</v>
      </c>
      <c r="B36" s="367">
        <v>690000</v>
      </c>
      <c r="C36" s="368">
        <v>49</v>
      </c>
      <c r="D36" s="369">
        <v>0</v>
      </c>
      <c r="E36" s="370">
        <v>51</v>
      </c>
      <c r="F36" s="371">
        <v>0.095</v>
      </c>
      <c r="G36" s="372">
        <v>0.0232</v>
      </c>
      <c r="H36" s="372">
        <v>0.0234</v>
      </c>
      <c r="I36" s="373">
        <v>0</v>
      </c>
      <c r="J36" s="373">
        <v>0</v>
      </c>
      <c r="K36" s="374">
        <v>0</v>
      </c>
      <c r="L36" s="375">
        <v>25560</v>
      </c>
      <c r="M36" s="116">
        <v>6240</v>
      </c>
      <c r="N36" s="116">
        <v>12600</v>
      </c>
      <c r="O36" s="116">
        <v>35520</v>
      </c>
      <c r="P36" s="116">
        <v>8640</v>
      </c>
      <c r="Q36" s="336">
        <v>0</v>
      </c>
      <c r="R36" s="376">
        <v>178934</v>
      </c>
      <c r="S36" s="336">
        <v>101444</v>
      </c>
      <c r="T36" s="159"/>
    </row>
    <row r="37" spans="1:20" s="7" customFormat="1" ht="22.5" customHeight="1">
      <c r="A37" s="339" t="s">
        <v>272</v>
      </c>
      <c r="B37" s="377">
        <v>670000</v>
      </c>
      <c r="C37" s="378">
        <v>50</v>
      </c>
      <c r="D37" s="379">
        <v>0</v>
      </c>
      <c r="E37" s="380">
        <v>50</v>
      </c>
      <c r="F37" s="371">
        <v>0.088</v>
      </c>
      <c r="G37" s="372">
        <v>0.026</v>
      </c>
      <c r="H37" s="372">
        <v>0.023</v>
      </c>
      <c r="I37" s="373">
        <v>0</v>
      </c>
      <c r="J37" s="373">
        <v>0</v>
      </c>
      <c r="K37" s="374">
        <v>0</v>
      </c>
      <c r="L37" s="381">
        <v>27360</v>
      </c>
      <c r="M37" s="382">
        <v>8400</v>
      </c>
      <c r="N37" s="382">
        <v>8880</v>
      </c>
      <c r="O37" s="382">
        <v>24100</v>
      </c>
      <c r="P37" s="382">
        <v>7080</v>
      </c>
      <c r="Q37" s="383">
        <v>5160</v>
      </c>
      <c r="R37" s="384">
        <v>181419</v>
      </c>
      <c r="S37" s="336">
        <v>96221</v>
      </c>
      <c r="T37" s="159"/>
    </row>
    <row r="38" spans="1:20" s="7" customFormat="1" ht="22.5" customHeight="1">
      <c r="A38" s="339" t="s">
        <v>244</v>
      </c>
      <c r="B38" s="367">
        <v>690000</v>
      </c>
      <c r="C38" s="368">
        <v>50</v>
      </c>
      <c r="D38" s="369">
        <v>0</v>
      </c>
      <c r="E38" s="370">
        <v>50</v>
      </c>
      <c r="F38" s="371">
        <v>0.098</v>
      </c>
      <c r="G38" s="372">
        <v>0.026</v>
      </c>
      <c r="H38" s="372">
        <v>0.021</v>
      </c>
      <c r="I38" s="373">
        <v>0</v>
      </c>
      <c r="J38" s="373">
        <v>0</v>
      </c>
      <c r="K38" s="374">
        <v>0</v>
      </c>
      <c r="L38" s="375">
        <v>28700</v>
      </c>
      <c r="M38" s="116">
        <v>8400</v>
      </c>
      <c r="N38" s="116">
        <v>11900</v>
      </c>
      <c r="O38" s="116">
        <v>24300</v>
      </c>
      <c r="P38" s="116">
        <v>6600</v>
      </c>
      <c r="Q38" s="336">
        <v>0</v>
      </c>
      <c r="R38" s="376">
        <v>171798</v>
      </c>
      <c r="S38" s="336">
        <v>93866</v>
      </c>
      <c r="T38" s="159"/>
    </row>
    <row r="39" spans="1:20" s="7" customFormat="1" ht="22.5" customHeight="1">
      <c r="A39" s="339" t="s">
        <v>273</v>
      </c>
      <c r="B39" s="367">
        <v>690000</v>
      </c>
      <c r="C39" s="368">
        <v>50</v>
      </c>
      <c r="D39" s="369">
        <v>0</v>
      </c>
      <c r="E39" s="370">
        <v>50</v>
      </c>
      <c r="F39" s="371">
        <v>0.091</v>
      </c>
      <c r="G39" s="372">
        <v>0.025</v>
      </c>
      <c r="H39" s="372">
        <v>0.025</v>
      </c>
      <c r="I39" s="373">
        <v>0</v>
      </c>
      <c r="J39" s="373">
        <v>0</v>
      </c>
      <c r="K39" s="374">
        <v>0</v>
      </c>
      <c r="L39" s="375">
        <v>27790</v>
      </c>
      <c r="M39" s="116">
        <v>7940</v>
      </c>
      <c r="N39" s="116">
        <v>8540</v>
      </c>
      <c r="O39" s="116">
        <v>24910</v>
      </c>
      <c r="P39" s="116">
        <v>6500</v>
      </c>
      <c r="Q39" s="336">
        <v>4660</v>
      </c>
      <c r="R39" s="376">
        <v>162178</v>
      </c>
      <c r="S39" s="336">
        <v>89882</v>
      </c>
      <c r="T39" s="159"/>
    </row>
    <row r="40" spans="1:20" s="7" customFormat="1" ht="22.5" customHeight="1">
      <c r="A40" s="338" t="s">
        <v>274</v>
      </c>
      <c r="B40" s="357"/>
      <c r="C40" s="358"/>
      <c r="D40" s="359"/>
      <c r="E40" s="360"/>
      <c r="F40" s="361"/>
      <c r="G40" s="362"/>
      <c r="H40" s="362"/>
      <c r="I40" s="363"/>
      <c r="J40" s="363"/>
      <c r="K40" s="364"/>
      <c r="L40" s="365"/>
      <c r="M40" s="137"/>
      <c r="N40" s="137"/>
      <c r="O40" s="137"/>
      <c r="P40" s="137"/>
      <c r="Q40" s="335"/>
      <c r="R40" s="366"/>
      <c r="S40" s="335"/>
      <c r="T40" s="159"/>
    </row>
    <row r="41" spans="1:20" s="7" customFormat="1" ht="22.5" customHeight="1">
      <c r="A41" s="339" t="s">
        <v>275</v>
      </c>
      <c r="B41" s="367">
        <v>660000</v>
      </c>
      <c r="C41" s="368">
        <v>46.5</v>
      </c>
      <c r="D41" s="369">
        <v>3.5</v>
      </c>
      <c r="E41" s="370">
        <v>50</v>
      </c>
      <c r="F41" s="371">
        <v>0.098</v>
      </c>
      <c r="G41" s="372">
        <v>0.015</v>
      </c>
      <c r="H41" s="372">
        <v>0.012</v>
      </c>
      <c r="I41" s="373">
        <v>0.139</v>
      </c>
      <c r="J41" s="373">
        <v>0.0135</v>
      </c>
      <c r="K41" s="374">
        <v>0.018</v>
      </c>
      <c r="L41" s="375">
        <v>27000</v>
      </c>
      <c r="M41" s="116">
        <v>4600</v>
      </c>
      <c r="N41" s="116">
        <v>6500</v>
      </c>
      <c r="O41" s="116">
        <v>30000</v>
      </c>
      <c r="P41" s="116">
        <v>4800</v>
      </c>
      <c r="Q41" s="336">
        <v>3800</v>
      </c>
      <c r="R41" s="376">
        <v>167229</v>
      </c>
      <c r="S41" s="336">
        <v>88688</v>
      </c>
      <c r="T41" s="159"/>
    </row>
    <row r="42" spans="1:20" s="7" customFormat="1" ht="22.5" customHeight="1">
      <c r="A42" s="339" t="s">
        <v>276</v>
      </c>
      <c r="B42" s="367">
        <v>680000</v>
      </c>
      <c r="C42" s="368">
        <v>40</v>
      </c>
      <c r="D42" s="369">
        <v>10</v>
      </c>
      <c r="E42" s="370">
        <v>50</v>
      </c>
      <c r="F42" s="371">
        <v>0.1045</v>
      </c>
      <c r="G42" s="372">
        <v>0.0235</v>
      </c>
      <c r="H42" s="372">
        <v>0.021</v>
      </c>
      <c r="I42" s="373">
        <v>0.4</v>
      </c>
      <c r="J42" s="373"/>
      <c r="K42" s="374">
        <v>0.092</v>
      </c>
      <c r="L42" s="375">
        <v>26700</v>
      </c>
      <c r="M42" s="116">
        <v>7200</v>
      </c>
      <c r="N42" s="116">
        <v>9500</v>
      </c>
      <c r="O42" s="116">
        <v>24500</v>
      </c>
      <c r="P42" s="116">
        <v>6000</v>
      </c>
      <c r="Q42" s="336">
        <v>5300</v>
      </c>
      <c r="R42" s="376">
        <v>150537</v>
      </c>
      <c r="S42" s="336">
        <v>81467</v>
      </c>
      <c r="T42" s="159"/>
    </row>
    <row r="43" spans="1:20" s="7" customFormat="1" ht="22.5" customHeight="1">
      <c r="A43" s="339" t="s">
        <v>277</v>
      </c>
      <c r="B43" s="367">
        <v>730000</v>
      </c>
      <c r="C43" s="368">
        <v>50</v>
      </c>
      <c r="D43" s="369"/>
      <c r="E43" s="370">
        <v>50</v>
      </c>
      <c r="F43" s="371">
        <v>0.105</v>
      </c>
      <c r="G43" s="372">
        <v>0.024</v>
      </c>
      <c r="H43" s="372">
        <v>0.025</v>
      </c>
      <c r="I43" s="373">
        <v>0</v>
      </c>
      <c r="J43" s="373">
        <v>0</v>
      </c>
      <c r="K43" s="374">
        <v>0</v>
      </c>
      <c r="L43" s="375">
        <v>28080</v>
      </c>
      <c r="M43" s="116">
        <v>7080</v>
      </c>
      <c r="N43" s="116">
        <v>8880</v>
      </c>
      <c r="O43" s="116">
        <v>24360</v>
      </c>
      <c r="P43" s="116">
        <v>5760</v>
      </c>
      <c r="Q43" s="336">
        <v>5040</v>
      </c>
      <c r="R43" s="376"/>
      <c r="S43" s="336"/>
      <c r="T43" s="159"/>
    </row>
    <row r="44" spans="1:20" s="7" customFormat="1" ht="22.5" customHeight="1">
      <c r="A44" s="339" t="s">
        <v>245</v>
      </c>
      <c r="B44" s="367">
        <v>690000</v>
      </c>
      <c r="C44" s="368">
        <v>45</v>
      </c>
      <c r="D44" s="369">
        <v>5</v>
      </c>
      <c r="E44" s="370">
        <v>50</v>
      </c>
      <c r="F44" s="371">
        <v>0.078</v>
      </c>
      <c r="G44" s="372">
        <v>0.02</v>
      </c>
      <c r="H44" s="372">
        <v>0.026</v>
      </c>
      <c r="I44" s="373">
        <v>0.16</v>
      </c>
      <c r="J44" s="373">
        <v>0.045</v>
      </c>
      <c r="K44" s="374">
        <v>0.058</v>
      </c>
      <c r="L44" s="375">
        <v>24000</v>
      </c>
      <c r="M44" s="116">
        <v>5700</v>
      </c>
      <c r="N44" s="116">
        <v>9700</v>
      </c>
      <c r="O44" s="116">
        <v>20800</v>
      </c>
      <c r="P44" s="116">
        <v>4400</v>
      </c>
      <c r="Q44" s="336">
        <v>5500</v>
      </c>
      <c r="R44" s="376">
        <v>150139</v>
      </c>
      <c r="S44" s="336">
        <v>83007</v>
      </c>
      <c r="T44" s="159"/>
    </row>
    <row r="45" spans="1:20" s="7" customFormat="1" ht="22.5" customHeight="1">
      <c r="A45" s="338" t="s">
        <v>246</v>
      </c>
      <c r="B45" s="357"/>
      <c r="C45" s="358"/>
      <c r="D45" s="359"/>
      <c r="E45" s="360"/>
      <c r="F45" s="361"/>
      <c r="G45" s="362"/>
      <c r="H45" s="362"/>
      <c r="I45" s="363"/>
      <c r="J45" s="363"/>
      <c r="K45" s="364"/>
      <c r="L45" s="365"/>
      <c r="M45" s="137"/>
      <c r="N45" s="137"/>
      <c r="O45" s="137"/>
      <c r="P45" s="137"/>
      <c r="Q45" s="335"/>
      <c r="R45" s="366"/>
      <c r="S45" s="335"/>
      <c r="T45" s="159" t="s">
        <v>47</v>
      </c>
    </row>
    <row r="46" spans="1:20" s="7" customFormat="1" ht="22.5" customHeight="1">
      <c r="A46" s="339" t="s">
        <v>278</v>
      </c>
      <c r="B46" s="367">
        <v>580000</v>
      </c>
      <c r="C46" s="385">
        <v>36</v>
      </c>
      <c r="D46" s="386">
        <v>8.7</v>
      </c>
      <c r="E46" s="387">
        <v>55.3</v>
      </c>
      <c r="F46" s="371">
        <v>0.072</v>
      </c>
      <c r="G46" s="372">
        <v>0.019</v>
      </c>
      <c r="H46" s="372">
        <v>0.02</v>
      </c>
      <c r="I46" s="373">
        <v>0.4</v>
      </c>
      <c r="J46" s="373">
        <v>0.1</v>
      </c>
      <c r="K46" s="374">
        <v>0.049</v>
      </c>
      <c r="L46" s="375">
        <v>24940</v>
      </c>
      <c r="M46" s="116">
        <v>6400</v>
      </c>
      <c r="N46" s="116">
        <v>7500</v>
      </c>
      <c r="O46" s="116">
        <v>31890</v>
      </c>
      <c r="P46" s="116">
        <v>8200</v>
      </c>
      <c r="Q46" s="336">
        <v>4500</v>
      </c>
      <c r="R46" s="376">
        <v>237033</v>
      </c>
      <c r="S46" s="336">
        <v>108834</v>
      </c>
      <c r="T46" s="159"/>
    </row>
    <row r="47" spans="1:20" s="7" customFormat="1" ht="22.5" customHeight="1">
      <c r="A47" s="339" t="s">
        <v>279</v>
      </c>
      <c r="B47" s="367">
        <v>730000</v>
      </c>
      <c r="C47" s="368">
        <v>50</v>
      </c>
      <c r="D47" s="369">
        <v>0</v>
      </c>
      <c r="E47" s="370">
        <v>50</v>
      </c>
      <c r="F47" s="371">
        <v>0.093</v>
      </c>
      <c r="G47" s="372">
        <v>0.027</v>
      </c>
      <c r="H47" s="372">
        <v>0.025</v>
      </c>
      <c r="I47" s="373">
        <v>0</v>
      </c>
      <c r="J47" s="373">
        <v>0</v>
      </c>
      <c r="K47" s="374">
        <v>0</v>
      </c>
      <c r="L47" s="375">
        <v>26900</v>
      </c>
      <c r="M47" s="116">
        <v>6300</v>
      </c>
      <c r="N47" s="116">
        <v>10000</v>
      </c>
      <c r="O47" s="116">
        <v>26100</v>
      </c>
      <c r="P47" s="116">
        <v>6100</v>
      </c>
      <c r="Q47" s="336">
        <v>5000</v>
      </c>
      <c r="R47" s="376">
        <v>215898</v>
      </c>
      <c r="S47" s="336">
        <v>118180</v>
      </c>
      <c r="T47" s="159"/>
    </row>
    <row r="48" spans="1:20" s="7" customFormat="1" ht="22.5" customHeight="1" thickBot="1">
      <c r="A48" s="506" t="s">
        <v>247</v>
      </c>
      <c r="B48" s="507">
        <v>730000</v>
      </c>
      <c r="C48" s="508">
        <v>40</v>
      </c>
      <c r="D48" s="509">
        <v>10</v>
      </c>
      <c r="E48" s="510">
        <v>50</v>
      </c>
      <c r="F48" s="511">
        <v>0.0706</v>
      </c>
      <c r="G48" s="512">
        <v>0.0197</v>
      </c>
      <c r="H48" s="512">
        <v>0.0207</v>
      </c>
      <c r="I48" s="512">
        <v>0.3651</v>
      </c>
      <c r="J48" s="512">
        <v>0.1021</v>
      </c>
      <c r="K48" s="513">
        <v>0.1084</v>
      </c>
      <c r="L48" s="514">
        <v>27150</v>
      </c>
      <c r="M48" s="515">
        <v>7520</v>
      </c>
      <c r="N48" s="515">
        <v>8170</v>
      </c>
      <c r="O48" s="515">
        <v>21390</v>
      </c>
      <c r="P48" s="515">
        <v>5920</v>
      </c>
      <c r="Q48" s="516">
        <v>4480</v>
      </c>
      <c r="R48" s="517">
        <v>162156</v>
      </c>
      <c r="S48" s="518">
        <v>99082</v>
      </c>
      <c r="T48" s="159"/>
    </row>
    <row r="49" spans="1:20" ht="22.5" customHeight="1" thickBot="1" thickTop="1">
      <c r="A49" s="340" t="s">
        <v>311</v>
      </c>
      <c r="B49" s="388"/>
      <c r="C49" s="389"/>
      <c r="D49" s="390"/>
      <c r="E49" s="391"/>
      <c r="F49" s="389"/>
      <c r="G49" s="390"/>
      <c r="H49" s="390"/>
      <c r="I49" s="392"/>
      <c r="J49" s="392"/>
      <c r="K49" s="393"/>
      <c r="L49" s="394"/>
      <c r="M49" s="395"/>
      <c r="N49" s="395"/>
      <c r="O49" s="395"/>
      <c r="P49" s="395"/>
      <c r="Q49" s="396"/>
      <c r="R49" s="397">
        <f>AVERAGE(R6:R48)</f>
        <v>166658.16129032258</v>
      </c>
      <c r="S49" s="396">
        <f>AVERAGE(S6:S48)</f>
        <v>91976.5625</v>
      </c>
      <c r="T49" s="159"/>
    </row>
    <row r="50" spans="1:19" ht="21" customHeight="1">
      <c r="A50" s="19"/>
      <c r="B50" s="601"/>
      <c r="C50" s="601"/>
      <c r="D50" s="601"/>
      <c r="E50" s="601"/>
      <c r="F50" s="601"/>
      <c r="G50" s="601"/>
      <c r="H50" s="601"/>
      <c r="I50" s="601"/>
      <c r="J50" s="601"/>
      <c r="K50" s="601"/>
      <c r="L50" s="34"/>
      <c r="M50" s="34"/>
      <c r="N50" s="34"/>
      <c r="O50" s="34"/>
      <c r="P50" s="34"/>
      <c r="Q50" s="19"/>
      <c r="R50" s="19"/>
      <c r="S50" s="18"/>
    </row>
    <row r="51" spans="1:19" ht="13.5" customHeight="1">
      <c r="A51" s="20"/>
      <c r="B51" s="20"/>
      <c r="C51" s="20"/>
      <c r="D51" s="20"/>
      <c r="E51" s="20"/>
      <c r="F51" s="35"/>
      <c r="G51" s="35"/>
      <c r="H51" s="35"/>
      <c r="I51" s="35"/>
      <c r="J51" s="35"/>
      <c r="K51" s="35"/>
      <c r="L51" s="35"/>
      <c r="M51" s="35"/>
      <c r="N51" s="35"/>
      <c r="O51" s="35"/>
      <c r="P51" s="35"/>
      <c r="Q51" s="20"/>
      <c r="R51" s="20"/>
      <c r="S51" s="18"/>
    </row>
    <row r="52" spans="1:19" ht="15.75" customHeight="1">
      <c r="A52" s="21"/>
      <c r="B52" s="21"/>
      <c r="C52" s="21"/>
      <c r="D52" s="21"/>
      <c r="E52" s="21"/>
      <c r="F52" s="36"/>
      <c r="G52" s="36"/>
      <c r="H52" s="36"/>
      <c r="I52" s="36"/>
      <c r="J52" s="36"/>
      <c r="K52" s="36"/>
      <c r="L52" s="36"/>
      <c r="M52" s="36"/>
      <c r="N52" s="36"/>
      <c r="O52" s="36"/>
      <c r="P52" s="36"/>
      <c r="Q52" s="21"/>
      <c r="R52" s="21"/>
      <c r="S52" s="16"/>
    </row>
    <row r="53" spans="6:16" ht="13.5">
      <c r="F53" s="37"/>
      <c r="G53" s="37"/>
      <c r="H53" s="37"/>
      <c r="I53" s="37"/>
      <c r="J53" s="37"/>
      <c r="K53" s="37"/>
      <c r="L53" s="37"/>
      <c r="M53" s="37"/>
      <c r="N53" s="37"/>
      <c r="O53" s="37"/>
      <c r="P53" s="37"/>
    </row>
    <row r="54" spans="6:16" ht="13.5">
      <c r="F54" s="37"/>
      <c r="G54" s="37"/>
      <c r="H54" s="37"/>
      <c r="I54" s="37"/>
      <c r="J54" s="37"/>
      <c r="K54" s="37"/>
      <c r="L54" s="37"/>
      <c r="M54" s="37"/>
      <c r="N54" s="37"/>
      <c r="O54" s="37"/>
      <c r="P54" s="37"/>
    </row>
    <row r="55" spans="6:16" ht="13.5">
      <c r="F55" s="37"/>
      <c r="G55" s="37"/>
      <c r="H55" s="37"/>
      <c r="I55" s="37"/>
      <c r="J55" s="37"/>
      <c r="K55" s="37"/>
      <c r="L55" s="37"/>
      <c r="M55" s="37"/>
      <c r="N55" s="37"/>
      <c r="O55" s="37"/>
      <c r="P55" s="37"/>
    </row>
    <row r="56" spans="6:16" ht="13.5">
      <c r="F56" s="37"/>
      <c r="G56" s="37"/>
      <c r="H56" s="37"/>
      <c r="I56" s="37"/>
      <c r="J56" s="37"/>
      <c r="K56" s="37"/>
      <c r="L56" s="37"/>
      <c r="M56" s="37"/>
      <c r="N56" s="37"/>
      <c r="O56" s="37"/>
      <c r="P56" s="37"/>
    </row>
    <row r="57" spans="6:16" ht="13.5">
      <c r="F57" s="37"/>
      <c r="G57" s="37"/>
      <c r="H57" s="37"/>
      <c r="I57" s="37"/>
      <c r="J57" s="37"/>
      <c r="K57" s="37"/>
      <c r="L57" s="37"/>
      <c r="M57" s="37"/>
      <c r="N57" s="37"/>
      <c r="O57" s="37"/>
      <c r="P57" s="37"/>
    </row>
    <row r="58" spans="6:16" ht="13.5">
      <c r="F58" s="37"/>
      <c r="G58" s="37"/>
      <c r="H58" s="37"/>
      <c r="I58" s="37"/>
      <c r="J58" s="37"/>
      <c r="K58" s="37"/>
      <c r="L58" s="37"/>
      <c r="M58" s="37"/>
      <c r="N58" s="37"/>
      <c r="O58" s="37"/>
      <c r="P58" s="37"/>
    </row>
    <row r="59" spans="6:16" ht="13.5">
      <c r="F59" s="37"/>
      <c r="G59" s="37"/>
      <c r="H59" s="37"/>
      <c r="I59" s="37"/>
      <c r="J59" s="37"/>
      <c r="K59" s="37"/>
      <c r="L59" s="37"/>
      <c r="M59" s="37"/>
      <c r="N59" s="37"/>
      <c r="O59" s="37"/>
      <c r="P59" s="37"/>
    </row>
    <row r="60" spans="6:16" ht="13.5">
      <c r="F60" s="37"/>
      <c r="G60" s="37"/>
      <c r="H60" s="37"/>
      <c r="I60" s="37"/>
      <c r="J60" s="37"/>
      <c r="K60" s="37"/>
      <c r="L60" s="37"/>
      <c r="M60" s="37"/>
      <c r="N60" s="37"/>
      <c r="O60" s="37"/>
      <c r="P60" s="37"/>
    </row>
    <row r="61" spans="6:16" ht="13.5">
      <c r="F61" s="37"/>
      <c r="G61" s="37"/>
      <c r="H61" s="37"/>
      <c r="I61" s="37"/>
      <c r="J61" s="37"/>
      <c r="K61" s="37"/>
      <c r="L61" s="37"/>
      <c r="M61" s="37"/>
      <c r="N61" s="37"/>
      <c r="O61" s="37"/>
      <c r="P61" s="37"/>
    </row>
    <row r="62" spans="6:16" ht="13.5">
      <c r="F62" s="37"/>
      <c r="G62" s="37"/>
      <c r="H62" s="37"/>
      <c r="I62" s="37"/>
      <c r="J62" s="37"/>
      <c r="K62" s="37"/>
      <c r="L62" s="37"/>
      <c r="M62" s="37"/>
      <c r="N62" s="37"/>
      <c r="O62" s="37"/>
      <c r="P62" s="37"/>
    </row>
    <row r="63" spans="6:16" ht="13.5">
      <c r="F63" s="37"/>
      <c r="G63" s="37"/>
      <c r="H63" s="37"/>
      <c r="I63" s="37"/>
      <c r="J63" s="37"/>
      <c r="K63" s="37"/>
      <c r="L63" s="37"/>
      <c r="M63" s="37"/>
      <c r="N63" s="37"/>
      <c r="O63" s="37"/>
      <c r="P63" s="37"/>
    </row>
    <row r="64" spans="6:16" ht="13.5">
      <c r="F64" s="37"/>
      <c r="G64" s="37"/>
      <c r="H64" s="37"/>
      <c r="I64" s="37"/>
      <c r="J64" s="37"/>
      <c r="K64" s="37"/>
      <c r="L64" s="37"/>
      <c r="M64" s="37"/>
      <c r="N64" s="37"/>
      <c r="O64" s="37"/>
      <c r="P64" s="37"/>
    </row>
    <row r="65" spans="6:16" ht="13.5">
      <c r="F65" s="37"/>
      <c r="G65" s="37"/>
      <c r="H65" s="37"/>
      <c r="I65" s="37"/>
      <c r="J65" s="37"/>
      <c r="K65" s="37"/>
      <c r="L65" s="37"/>
      <c r="M65" s="37"/>
      <c r="N65" s="37"/>
      <c r="O65" s="37"/>
      <c r="P65" s="37"/>
    </row>
    <row r="66" spans="6:16" ht="13.5">
      <c r="F66" s="37"/>
      <c r="G66" s="37"/>
      <c r="H66" s="37"/>
      <c r="I66" s="37"/>
      <c r="J66" s="37"/>
      <c r="K66" s="37"/>
      <c r="L66" s="37"/>
      <c r="M66" s="37"/>
      <c r="N66" s="37"/>
      <c r="O66" s="37"/>
      <c r="P66" s="37"/>
    </row>
    <row r="67" spans="6:16" ht="13.5">
      <c r="F67" s="37"/>
      <c r="G67" s="37"/>
      <c r="H67" s="37"/>
      <c r="I67" s="37"/>
      <c r="J67" s="37"/>
      <c r="K67" s="37"/>
      <c r="L67" s="37"/>
      <c r="M67" s="37"/>
      <c r="N67" s="37"/>
      <c r="O67" s="37"/>
      <c r="P67" s="37"/>
    </row>
    <row r="68" spans="6:16" ht="13.5">
      <c r="F68" s="37"/>
      <c r="G68" s="37"/>
      <c r="H68" s="37"/>
      <c r="I68" s="37"/>
      <c r="J68" s="37"/>
      <c r="K68" s="37"/>
      <c r="L68" s="37"/>
      <c r="M68" s="37"/>
      <c r="N68" s="37"/>
      <c r="O68" s="37"/>
      <c r="P68" s="37"/>
    </row>
    <row r="69" spans="6:16" ht="13.5">
      <c r="F69" s="37"/>
      <c r="G69" s="37"/>
      <c r="H69" s="37"/>
      <c r="I69" s="37"/>
      <c r="J69" s="37"/>
      <c r="K69" s="37"/>
      <c r="L69" s="37"/>
      <c r="M69" s="37"/>
      <c r="N69" s="37"/>
      <c r="O69" s="37"/>
      <c r="P69" s="37"/>
    </row>
    <row r="70" spans="6:16" ht="13.5">
      <c r="F70" s="37"/>
      <c r="G70" s="37"/>
      <c r="H70" s="37"/>
      <c r="I70" s="37"/>
      <c r="J70" s="37"/>
      <c r="K70" s="37"/>
      <c r="L70" s="37"/>
      <c r="M70" s="37"/>
      <c r="N70" s="37"/>
      <c r="O70" s="37"/>
      <c r="P70" s="37"/>
    </row>
    <row r="71" spans="6:16" ht="13.5">
      <c r="F71" s="37"/>
      <c r="G71" s="37"/>
      <c r="H71" s="37"/>
      <c r="I71" s="37"/>
      <c r="J71" s="37"/>
      <c r="K71" s="37"/>
      <c r="L71" s="37"/>
      <c r="M71" s="37"/>
      <c r="N71" s="37"/>
      <c r="O71" s="37"/>
      <c r="P71" s="37"/>
    </row>
    <row r="72" spans="6:16" ht="13.5">
      <c r="F72" s="37"/>
      <c r="G72" s="37"/>
      <c r="H72" s="37"/>
      <c r="I72" s="37"/>
      <c r="J72" s="37"/>
      <c r="K72" s="37"/>
      <c r="L72" s="37"/>
      <c r="M72" s="37"/>
      <c r="N72" s="37"/>
      <c r="O72" s="37"/>
      <c r="P72" s="37"/>
    </row>
    <row r="73" spans="6:16" ht="13.5">
      <c r="F73" s="37"/>
      <c r="G73" s="37"/>
      <c r="H73" s="37"/>
      <c r="I73" s="37"/>
      <c r="J73" s="37"/>
      <c r="K73" s="37"/>
      <c r="L73" s="37"/>
      <c r="M73" s="37"/>
      <c r="N73" s="37"/>
      <c r="O73" s="37"/>
      <c r="P73" s="37"/>
    </row>
    <row r="74" spans="6:16" ht="13.5">
      <c r="F74" s="37"/>
      <c r="G74" s="37"/>
      <c r="H74" s="37"/>
      <c r="I74" s="37"/>
      <c r="J74" s="37"/>
      <c r="K74" s="37"/>
      <c r="L74" s="37"/>
      <c r="M74" s="37"/>
      <c r="N74" s="37"/>
      <c r="O74" s="37"/>
      <c r="P74" s="37"/>
    </row>
    <row r="75" spans="6:16" ht="13.5">
      <c r="F75" s="37"/>
      <c r="G75" s="37"/>
      <c r="H75" s="37"/>
      <c r="I75" s="37"/>
      <c r="J75" s="37"/>
      <c r="K75" s="37"/>
      <c r="L75" s="37"/>
      <c r="M75" s="37"/>
      <c r="N75" s="37"/>
      <c r="O75" s="37"/>
      <c r="P75" s="37"/>
    </row>
    <row r="76" spans="6:16" ht="13.5">
      <c r="F76" s="37"/>
      <c r="G76" s="37"/>
      <c r="H76" s="37"/>
      <c r="I76" s="37"/>
      <c r="J76" s="37"/>
      <c r="K76" s="37"/>
      <c r="L76" s="37"/>
      <c r="M76" s="37"/>
      <c r="N76" s="37"/>
      <c r="O76" s="37"/>
      <c r="P76" s="37"/>
    </row>
    <row r="77" spans="6:16" ht="13.5">
      <c r="F77" s="37"/>
      <c r="G77" s="37"/>
      <c r="H77" s="37"/>
      <c r="I77" s="37"/>
      <c r="J77" s="37"/>
      <c r="K77" s="37"/>
      <c r="L77" s="37"/>
      <c r="M77" s="37"/>
      <c r="N77" s="37"/>
      <c r="O77" s="37"/>
      <c r="P77" s="37"/>
    </row>
    <row r="78" spans="6:16" ht="13.5">
      <c r="F78" s="37"/>
      <c r="G78" s="37"/>
      <c r="H78" s="37"/>
      <c r="I78" s="37"/>
      <c r="J78" s="37"/>
      <c r="K78" s="37"/>
      <c r="L78" s="37"/>
      <c r="M78" s="37"/>
      <c r="N78" s="37"/>
      <c r="O78" s="37"/>
      <c r="P78" s="37"/>
    </row>
    <row r="79" spans="6:16" ht="13.5">
      <c r="F79" s="37"/>
      <c r="G79" s="37"/>
      <c r="H79" s="37"/>
      <c r="I79" s="37"/>
      <c r="J79" s="37"/>
      <c r="K79" s="37"/>
      <c r="L79" s="37"/>
      <c r="M79" s="37"/>
      <c r="N79" s="37"/>
      <c r="O79" s="37"/>
      <c r="P79" s="37"/>
    </row>
    <row r="80" spans="6:16" ht="13.5">
      <c r="F80" s="37"/>
      <c r="G80" s="37"/>
      <c r="H80" s="37"/>
      <c r="I80" s="37"/>
      <c r="J80" s="37"/>
      <c r="K80" s="37"/>
      <c r="L80" s="37"/>
      <c r="M80" s="37"/>
      <c r="N80" s="37"/>
      <c r="O80" s="37"/>
      <c r="P80" s="37"/>
    </row>
    <row r="81" spans="6:16" ht="13.5">
      <c r="F81" s="37"/>
      <c r="G81" s="37"/>
      <c r="H81" s="37"/>
      <c r="I81" s="37"/>
      <c r="J81" s="37"/>
      <c r="K81" s="37"/>
      <c r="L81" s="37"/>
      <c r="M81" s="37"/>
      <c r="N81" s="37"/>
      <c r="O81" s="37"/>
      <c r="P81" s="37"/>
    </row>
    <row r="82" spans="6:16" ht="13.5">
      <c r="F82" s="37"/>
      <c r="G82" s="37"/>
      <c r="H82" s="37"/>
      <c r="I82" s="37"/>
      <c r="J82" s="37"/>
      <c r="K82" s="37"/>
      <c r="L82" s="37"/>
      <c r="M82" s="37"/>
      <c r="N82" s="37"/>
      <c r="O82" s="37"/>
      <c r="P82" s="37"/>
    </row>
    <row r="83" spans="6:16" ht="13.5">
      <c r="F83" s="37"/>
      <c r="G83" s="37"/>
      <c r="H83" s="37"/>
      <c r="I83" s="37"/>
      <c r="J83" s="37"/>
      <c r="K83" s="37"/>
      <c r="L83" s="37"/>
      <c r="M83" s="37"/>
      <c r="N83" s="37"/>
      <c r="O83" s="37"/>
      <c r="P83" s="37"/>
    </row>
    <row r="84" spans="6:16" ht="13.5">
      <c r="F84" s="37"/>
      <c r="G84" s="37"/>
      <c r="H84" s="37"/>
      <c r="I84" s="37"/>
      <c r="J84" s="37"/>
      <c r="K84" s="37"/>
      <c r="L84" s="37"/>
      <c r="M84" s="37"/>
      <c r="N84" s="37"/>
      <c r="O84" s="37"/>
      <c r="P84" s="37"/>
    </row>
    <row r="85" spans="6:16" ht="13.5">
      <c r="F85" s="37"/>
      <c r="G85" s="37"/>
      <c r="H85" s="37"/>
      <c r="I85" s="37"/>
      <c r="J85" s="37"/>
      <c r="K85" s="37"/>
      <c r="L85" s="37"/>
      <c r="M85" s="37"/>
      <c r="N85" s="37"/>
      <c r="O85" s="37"/>
      <c r="P85" s="37"/>
    </row>
    <row r="86" spans="6:16" ht="13.5">
      <c r="F86" s="37"/>
      <c r="G86" s="37"/>
      <c r="H86" s="37"/>
      <c r="I86" s="37"/>
      <c r="J86" s="37"/>
      <c r="K86" s="37"/>
      <c r="L86" s="37"/>
      <c r="M86" s="37"/>
      <c r="N86" s="37"/>
      <c r="O86" s="37"/>
      <c r="P86" s="37"/>
    </row>
    <row r="87" spans="6:16" ht="13.5">
      <c r="F87" s="37"/>
      <c r="G87" s="37"/>
      <c r="H87" s="37"/>
      <c r="I87" s="37"/>
      <c r="J87" s="37"/>
      <c r="K87" s="37"/>
      <c r="L87" s="37"/>
      <c r="M87" s="37"/>
      <c r="N87" s="37"/>
      <c r="O87" s="37"/>
      <c r="P87" s="37"/>
    </row>
    <row r="88" spans="6:16" ht="13.5">
      <c r="F88" s="37"/>
      <c r="G88" s="37"/>
      <c r="H88" s="37"/>
      <c r="I88" s="37"/>
      <c r="J88" s="37"/>
      <c r="K88" s="37"/>
      <c r="L88" s="37"/>
      <c r="M88" s="37"/>
      <c r="N88" s="37"/>
      <c r="O88" s="37"/>
      <c r="P88" s="37"/>
    </row>
    <row r="89" spans="6:16" ht="13.5">
      <c r="F89" s="37"/>
      <c r="G89" s="37"/>
      <c r="H89" s="37"/>
      <c r="I89" s="37"/>
      <c r="J89" s="37"/>
      <c r="K89" s="37"/>
      <c r="L89" s="37"/>
      <c r="M89" s="37"/>
      <c r="N89" s="37"/>
      <c r="O89" s="37"/>
      <c r="P89" s="37"/>
    </row>
    <row r="90" spans="6:16" ht="13.5">
      <c r="F90" s="37"/>
      <c r="G90" s="37"/>
      <c r="H90" s="37"/>
      <c r="I90" s="37"/>
      <c r="J90" s="37"/>
      <c r="K90" s="37"/>
      <c r="L90" s="37"/>
      <c r="M90" s="37"/>
      <c r="N90" s="37"/>
      <c r="O90" s="37"/>
      <c r="P90" s="37"/>
    </row>
    <row r="91" spans="6:16" ht="13.5">
      <c r="F91" s="37"/>
      <c r="G91" s="37"/>
      <c r="H91" s="37"/>
      <c r="I91" s="37"/>
      <c r="J91" s="37"/>
      <c r="K91" s="37"/>
      <c r="L91" s="37"/>
      <c r="M91" s="37"/>
      <c r="N91" s="37"/>
      <c r="O91" s="37"/>
      <c r="P91" s="37"/>
    </row>
    <row r="92" spans="6:16" ht="13.5">
      <c r="F92" s="37"/>
      <c r="G92" s="37"/>
      <c r="H92" s="37"/>
      <c r="I92" s="37"/>
      <c r="J92" s="37"/>
      <c r="K92" s="37"/>
      <c r="L92" s="37"/>
      <c r="M92" s="37"/>
      <c r="N92" s="37"/>
      <c r="O92" s="37"/>
      <c r="P92" s="37"/>
    </row>
    <row r="93" spans="6:16" ht="13.5">
      <c r="F93" s="37"/>
      <c r="G93" s="37"/>
      <c r="H93" s="37"/>
      <c r="I93" s="37"/>
      <c r="J93" s="37"/>
      <c r="K93" s="37"/>
      <c r="L93" s="37"/>
      <c r="M93" s="37"/>
      <c r="N93" s="37"/>
      <c r="O93" s="37"/>
      <c r="P93" s="37"/>
    </row>
    <row r="94" spans="6:16" ht="13.5">
      <c r="F94" s="37"/>
      <c r="G94" s="37"/>
      <c r="H94" s="37"/>
      <c r="I94" s="37"/>
      <c r="J94" s="37"/>
      <c r="K94" s="37"/>
      <c r="L94" s="37"/>
      <c r="M94" s="37"/>
      <c r="N94" s="37"/>
      <c r="O94" s="37"/>
      <c r="P94" s="37"/>
    </row>
    <row r="95" spans="6:16" ht="13.5">
      <c r="F95" s="37"/>
      <c r="G95" s="37"/>
      <c r="H95" s="37"/>
      <c r="I95" s="37"/>
      <c r="J95" s="37"/>
      <c r="K95" s="37"/>
      <c r="L95" s="37"/>
      <c r="M95" s="37"/>
      <c r="N95" s="37"/>
      <c r="O95" s="37"/>
      <c r="P95" s="37"/>
    </row>
    <row r="96" spans="6:16" ht="13.5">
      <c r="F96" s="37"/>
      <c r="G96" s="37"/>
      <c r="H96" s="37"/>
      <c r="I96" s="37"/>
      <c r="J96" s="37"/>
      <c r="K96" s="37"/>
      <c r="L96" s="37"/>
      <c r="M96" s="37"/>
      <c r="N96" s="37"/>
      <c r="O96" s="37"/>
      <c r="P96" s="37"/>
    </row>
    <row r="97" spans="6:16" ht="13.5">
      <c r="F97" s="37"/>
      <c r="G97" s="37"/>
      <c r="H97" s="37"/>
      <c r="I97" s="37"/>
      <c r="J97" s="37"/>
      <c r="K97" s="37"/>
      <c r="L97" s="37"/>
      <c r="M97" s="37"/>
      <c r="N97" s="37"/>
      <c r="O97" s="37"/>
      <c r="P97" s="37"/>
    </row>
    <row r="98" spans="6:16" ht="13.5">
      <c r="F98" s="37"/>
      <c r="G98" s="37"/>
      <c r="H98" s="37"/>
      <c r="I98" s="37"/>
      <c r="J98" s="37"/>
      <c r="K98" s="37"/>
      <c r="L98" s="37"/>
      <c r="M98" s="37"/>
      <c r="N98" s="37"/>
      <c r="O98" s="37"/>
      <c r="P98" s="37"/>
    </row>
    <row r="99" spans="6:16" ht="13.5">
      <c r="F99" s="37"/>
      <c r="G99" s="37"/>
      <c r="H99" s="37"/>
      <c r="I99" s="37"/>
      <c r="J99" s="37"/>
      <c r="K99" s="37"/>
      <c r="L99" s="37"/>
      <c r="M99" s="37"/>
      <c r="N99" s="37"/>
      <c r="O99" s="37"/>
      <c r="P99" s="37"/>
    </row>
    <row r="100" spans="6:16" ht="13.5">
      <c r="F100" s="37"/>
      <c r="G100" s="37"/>
      <c r="H100" s="37"/>
      <c r="I100" s="37"/>
      <c r="J100" s="37"/>
      <c r="K100" s="37"/>
      <c r="L100" s="37"/>
      <c r="M100" s="37"/>
      <c r="N100" s="37"/>
      <c r="O100" s="37"/>
      <c r="P100" s="37"/>
    </row>
    <row r="101" spans="6:16" ht="13.5">
      <c r="F101" s="37"/>
      <c r="G101" s="37"/>
      <c r="H101" s="37"/>
      <c r="I101" s="37"/>
      <c r="J101" s="37"/>
      <c r="K101" s="37"/>
      <c r="L101" s="37"/>
      <c r="M101" s="37"/>
      <c r="N101" s="37"/>
      <c r="O101" s="37"/>
      <c r="P101" s="37"/>
    </row>
    <row r="102" spans="6:16" ht="13.5">
      <c r="F102" s="37"/>
      <c r="G102" s="37"/>
      <c r="H102" s="37"/>
      <c r="I102" s="37"/>
      <c r="J102" s="37"/>
      <c r="K102" s="37"/>
      <c r="L102" s="37"/>
      <c r="M102" s="37"/>
      <c r="N102" s="37"/>
      <c r="O102" s="37"/>
      <c r="P102" s="37"/>
    </row>
    <row r="103" spans="6:16" ht="13.5">
      <c r="F103" s="37"/>
      <c r="G103" s="37"/>
      <c r="H103" s="37"/>
      <c r="I103" s="37"/>
      <c r="J103" s="37"/>
      <c r="K103" s="37"/>
      <c r="L103" s="37"/>
      <c r="M103" s="37"/>
      <c r="N103" s="37"/>
      <c r="O103" s="37"/>
      <c r="P103" s="37"/>
    </row>
    <row r="104" spans="6:16" ht="13.5">
      <c r="F104" s="37"/>
      <c r="G104" s="37"/>
      <c r="H104" s="37"/>
      <c r="I104" s="37"/>
      <c r="J104" s="37"/>
      <c r="K104" s="37"/>
      <c r="L104" s="37"/>
      <c r="M104" s="37"/>
      <c r="N104" s="37"/>
      <c r="O104" s="37"/>
      <c r="P104" s="37"/>
    </row>
  </sheetData>
  <sheetProtection/>
  <mergeCells count="15">
    <mergeCell ref="A3:A5"/>
    <mergeCell ref="E4:E5"/>
    <mergeCell ref="C4:D4"/>
    <mergeCell ref="B2:S2"/>
    <mergeCell ref="F4:H4"/>
    <mergeCell ref="R3:S4"/>
    <mergeCell ref="L4:N4"/>
    <mergeCell ref="O4:Q4"/>
    <mergeCell ref="L3:Q3"/>
    <mergeCell ref="B1:I1"/>
    <mergeCell ref="B50:K50"/>
    <mergeCell ref="B3:B5"/>
    <mergeCell ref="C3:E3"/>
    <mergeCell ref="F3:K3"/>
    <mergeCell ref="I4:K4"/>
  </mergeCells>
  <printOptions/>
  <pageMargins left="0.5905511811023623" right="0.2755905511811024" top="0.8267716535433072" bottom="0.5118110236220472" header="0.5118110236220472" footer="0.31496062992125984"/>
  <pageSetup fitToHeight="1" fitToWidth="1" horizontalDpi="300" verticalDpi="300" orientation="portrait" paperSize="9" scale="58"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pane xSplit="1" ySplit="4" topLeftCell="I5" activePane="bottomRight" state="frozen"/>
      <selection pane="topLeft" activeCell="A1" sqref="A1"/>
      <selection pane="topRight" activeCell="C1" sqref="C1"/>
      <selection pane="bottomLeft" activeCell="A6" sqref="A6"/>
      <selection pane="bottomRight" activeCell="N8" sqref="N8"/>
    </sheetView>
  </sheetViews>
  <sheetFormatPr defaultColWidth="9.00390625" defaultRowHeight="13.5"/>
  <cols>
    <col min="1" max="1" width="13.50390625" style="1" customWidth="1"/>
    <col min="2" max="2" width="3.75390625" style="1" customWidth="1"/>
    <col min="3" max="7" width="3.625" style="1" customWidth="1"/>
    <col min="8" max="8" width="42.00390625" style="1" customWidth="1"/>
    <col min="9" max="9" width="31.375" style="1" customWidth="1"/>
    <col min="10" max="10" width="19.375" style="1" customWidth="1"/>
    <col min="11" max="11" width="10.125" style="0" customWidth="1"/>
    <col min="12" max="12" width="11.50390625" style="0" customWidth="1"/>
    <col min="13" max="13" width="8.50390625" style="0" customWidth="1"/>
    <col min="14" max="14" width="12.625" style="0" customWidth="1"/>
  </cols>
  <sheetData>
    <row r="1" spans="1:14" ht="21">
      <c r="A1" s="470" t="s">
        <v>88</v>
      </c>
      <c r="B1" s="6"/>
      <c r="C1" s="6"/>
      <c r="D1" s="6"/>
      <c r="E1" s="6"/>
      <c r="F1" s="6"/>
      <c r="G1" s="6"/>
      <c r="H1" s="6"/>
      <c r="I1" s="6"/>
      <c r="J1" s="6"/>
      <c r="K1" s="11"/>
      <c r="L1" s="11"/>
      <c r="M1" s="11"/>
      <c r="N1" s="11"/>
    </row>
    <row r="2" spans="1:13" ht="15" thickBot="1">
      <c r="A2" s="15"/>
      <c r="B2" s="15"/>
      <c r="C2" s="15"/>
      <c r="D2" s="15"/>
      <c r="E2" s="15"/>
      <c r="F2" s="15"/>
      <c r="G2" s="15"/>
      <c r="H2" s="22" t="s">
        <v>227</v>
      </c>
      <c r="I2" s="15"/>
      <c r="J2" s="219" t="s">
        <v>70</v>
      </c>
      <c r="K2" s="230"/>
      <c r="L2" s="230"/>
      <c r="M2" s="230"/>
    </row>
    <row r="3" spans="1:15" ht="17.25" customHeight="1">
      <c r="A3" s="231"/>
      <c r="B3" s="637" t="s">
        <v>321</v>
      </c>
      <c r="C3" s="634" t="s">
        <v>328</v>
      </c>
      <c r="D3" s="635"/>
      <c r="E3" s="635"/>
      <c r="F3" s="635"/>
      <c r="G3" s="635"/>
      <c r="H3" s="635"/>
      <c r="I3" s="635"/>
      <c r="J3" s="636"/>
      <c r="K3" s="640" t="s">
        <v>34</v>
      </c>
      <c r="L3" s="641"/>
      <c r="M3" s="641"/>
      <c r="N3" s="641"/>
      <c r="O3" s="642"/>
    </row>
    <row r="4" spans="1:15" ht="38.25" customHeight="1" thickBot="1">
      <c r="A4" s="234"/>
      <c r="B4" s="638"/>
      <c r="C4" s="235" t="s">
        <v>322</v>
      </c>
      <c r="D4" s="235" t="s">
        <v>323</v>
      </c>
      <c r="E4" s="236" t="s">
        <v>324</v>
      </c>
      <c r="F4" s="235" t="s">
        <v>325</v>
      </c>
      <c r="G4" s="235" t="s">
        <v>326</v>
      </c>
      <c r="H4" s="235" t="s">
        <v>327</v>
      </c>
      <c r="I4" s="235" t="s">
        <v>332</v>
      </c>
      <c r="J4" s="235" t="s">
        <v>333</v>
      </c>
      <c r="K4" s="237" t="s">
        <v>329</v>
      </c>
      <c r="L4" s="237" t="s">
        <v>334</v>
      </c>
      <c r="M4" s="237" t="s">
        <v>335</v>
      </c>
      <c r="N4" s="237" t="s">
        <v>330</v>
      </c>
      <c r="O4" s="411" t="s">
        <v>158</v>
      </c>
    </row>
    <row r="5" spans="1:15" s="7" customFormat="1" ht="47.25" customHeight="1">
      <c r="A5" s="232" t="s">
        <v>295</v>
      </c>
      <c r="B5" s="199" t="s">
        <v>331</v>
      </c>
      <c r="C5" s="200" t="s">
        <v>202</v>
      </c>
      <c r="D5" s="200" t="s">
        <v>202</v>
      </c>
      <c r="E5" s="200" t="s">
        <v>202</v>
      </c>
      <c r="F5" s="200"/>
      <c r="G5" s="200"/>
      <c r="H5" s="201" t="s">
        <v>166</v>
      </c>
      <c r="I5" s="201" t="s">
        <v>161</v>
      </c>
      <c r="J5" s="201" t="s">
        <v>424</v>
      </c>
      <c r="K5" s="121">
        <v>100686</v>
      </c>
      <c r="L5" s="121">
        <v>496279</v>
      </c>
      <c r="M5" s="122">
        <f aca="true" t="shared" si="0" ref="M5:M48">K5/L5</f>
        <v>0.20288184670316495</v>
      </c>
      <c r="N5" s="121">
        <v>6031230844</v>
      </c>
      <c r="O5" s="244">
        <f>N5/K5</f>
        <v>59901.38493931629</v>
      </c>
    </row>
    <row r="6" spans="1:15" s="7" customFormat="1" ht="47.25" customHeight="1">
      <c r="A6" s="233" t="s">
        <v>250</v>
      </c>
      <c r="B6" s="117" t="s">
        <v>331</v>
      </c>
      <c r="C6" s="118" t="s">
        <v>202</v>
      </c>
      <c r="D6" s="118" t="s">
        <v>202</v>
      </c>
      <c r="E6" s="118" t="s">
        <v>202</v>
      </c>
      <c r="F6" s="118" t="s">
        <v>202</v>
      </c>
      <c r="G6" s="118"/>
      <c r="H6" s="227" t="s">
        <v>177</v>
      </c>
      <c r="I6" s="119" t="s">
        <v>422</v>
      </c>
      <c r="J6" s="119" t="s">
        <v>7</v>
      </c>
      <c r="K6" s="120">
        <v>10540</v>
      </c>
      <c r="L6" s="121">
        <f>'保険証発行状況'!M7</f>
        <v>64002</v>
      </c>
      <c r="M6" s="122">
        <f t="shared" si="0"/>
        <v>0.16468235367644762</v>
      </c>
      <c r="N6" s="120">
        <v>527778169</v>
      </c>
      <c r="O6" s="245">
        <f aca="true" t="shared" si="1" ref="O6:O48">N6/K6</f>
        <v>50073.83007590133</v>
      </c>
    </row>
    <row r="7" spans="1:15" s="7" customFormat="1" ht="98.25" customHeight="1">
      <c r="A7" s="233" t="s">
        <v>251</v>
      </c>
      <c r="B7" s="117" t="s">
        <v>331</v>
      </c>
      <c r="C7" s="118" t="s">
        <v>202</v>
      </c>
      <c r="D7" s="118" t="s">
        <v>202</v>
      </c>
      <c r="E7" s="118" t="s">
        <v>202</v>
      </c>
      <c r="F7" s="118"/>
      <c r="G7" s="118"/>
      <c r="H7" s="176" t="s">
        <v>83</v>
      </c>
      <c r="I7" s="119" t="s">
        <v>160</v>
      </c>
      <c r="J7" s="119" t="s">
        <v>219</v>
      </c>
      <c r="K7" s="121">
        <v>2198</v>
      </c>
      <c r="L7" s="121">
        <f>'保険証発行状況'!M8</f>
        <v>15731</v>
      </c>
      <c r="M7" s="122">
        <f t="shared" si="0"/>
        <v>0.1397241116267243</v>
      </c>
      <c r="N7" s="120">
        <v>126541303</v>
      </c>
      <c r="O7" s="245">
        <f t="shared" si="1"/>
        <v>57571.111464968155</v>
      </c>
    </row>
    <row r="8" spans="1:15" s="7" customFormat="1" ht="20.25" customHeight="1">
      <c r="A8" s="233" t="s">
        <v>237</v>
      </c>
      <c r="B8" s="117" t="s">
        <v>331</v>
      </c>
      <c r="C8" s="118" t="s">
        <v>202</v>
      </c>
      <c r="D8" s="118" t="s">
        <v>202</v>
      </c>
      <c r="E8" s="118" t="s">
        <v>202</v>
      </c>
      <c r="F8" s="118"/>
      <c r="G8" s="118"/>
      <c r="H8" s="119" t="s">
        <v>161</v>
      </c>
      <c r="I8" s="119" t="s">
        <v>161</v>
      </c>
      <c r="J8" s="119" t="s">
        <v>161</v>
      </c>
      <c r="K8" s="120">
        <v>0</v>
      </c>
      <c r="L8" s="121">
        <f>'保険証発行状況'!M9</f>
        <v>3415</v>
      </c>
      <c r="M8" s="122">
        <f t="shared" si="0"/>
        <v>0</v>
      </c>
      <c r="N8" s="120">
        <v>0</v>
      </c>
      <c r="O8" s="245" t="e">
        <f t="shared" si="1"/>
        <v>#DIV/0!</v>
      </c>
    </row>
    <row r="9" spans="1:15" s="7" customFormat="1" ht="30" customHeight="1">
      <c r="A9" s="233" t="s">
        <v>239</v>
      </c>
      <c r="B9" s="117" t="s">
        <v>331</v>
      </c>
      <c r="C9" s="118" t="s">
        <v>202</v>
      </c>
      <c r="D9" s="118"/>
      <c r="E9" s="118"/>
      <c r="F9" s="118"/>
      <c r="G9" s="118"/>
      <c r="H9" s="119" t="s">
        <v>173</v>
      </c>
      <c r="I9" s="119" t="s">
        <v>173</v>
      </c>
      <c r="J9" s="119" t="s">
        <v>337</v>
      </c>
      <c r="K9" s="120">
        <v>3</v>
      </c>
      <c r="L9" s="121">
        <f>'保険証発行状況'!M10</f>
        <v>1973</v>
      </c>
      <c r="M9" s="122">
        <f t="shared" si="0"/>
        <v>0.0015205271160669033</v>
      </c>
      <c r="N9" s="120">
        <v>107300</v>
      </c>
      <c r="O9" s="245">
        <f t="shared" si="1"/>
        <v>35766.666666666664</v>
      </c>
    </row>
    <row r="10" spans="1:15" s="7" customFormat="1" ht="30" customHeight="1">
      <c r="A10" s="233" t="s">
        <v>252</v>
      </c>
      <c r="B10" s="117" t="s">
        <v>331</v>
      </c>
      <c r="C10" s="118" t="s">
        <v>202</v>
      </c>
      <c r="D10" s="118" t="s">
        <v>202</v>
      </c>
      <c r="E10" s="118" t="s">
        <v>202</v>
      </c>
      <c r="F10" s="118"/>
      <c r="G10" s="118"/>
      <c r="H10" s="119" t="s">
        <v>217</v>
      </c>
      <c r="I10" s="119"/>
      <c r="J10" s="119" t="s">
        <v>218</v>
      </c>
      <c r="K10" s="120">
        <v>177</v>
      </c>
      <c r="L10" s="121">
        <f>'保険証発行状況'!M11</f>
        <v>19826</v>
      </c>
      <c r="M10" s="122">
        <f t="shared" si="0"/>
        <v>0.008927670735397962</v>
      </c>
      <c r="N10" s="120">
        <v>13744791</v>
      </c>
      <c r="O10" s="245">
        <f t="shared" si="1"/>
        <v>77654.18644067796</v>
      </c>
    </row>
    <row r="11" spans="1:15" s="7" customFormat="1" ht="93.75" customHeight="1">
      <c r="A11" s="233" t="s">
        <v>253</v>
      </c>
      <c r="B11" s="117" t="s">
        <v>331</v>
      </c>
      <c r="C11" s="118" t="s">
        <v>202</v>
      </c>
      <c r="D11" s="118" t="s">
        <v>202</v>
      </c>
      <c r="E11" s="118" t="s">
        <v>202</v>
      </c>
      <c r="F11" s="118"/>
      <c r="G11" s="118"/>
      <c r="H11" s="119" t="s">
        <v>184</v>
      </c>
      <c r="I11" s="119"/>
      <c r="J11" s="119"/>
      <c r="K11" s="120">
        <v>2102</v>
      </c>
      <c r="L11" s="121">
        <f>'保険証発行状況'!M12</f>
        <v>55473</v>
      </c>
      <c r="M11" s="122">
        <f t="shared" si="0"/>
        <v>0.03789230796964289</v>
      </c>
      <c r="N11" s="120">
        <v>144939450</v>
      </c>
      <c r="O11" s="245">
        <f t="shared" si="1"/>
        <v>68953.11607992389</v>
      </c>
    </row>
    <row r="12" spans="1:15" s="7" customFormat="1" ht="29.25" customHeight="1">
      <c r="A12" s="233" t="s">
        <v>240</v>
      </c>
      <c r="B12" s="117" t="s">
        <v>331</v>
      </c>
      <c r="C12" s="118" t="s">
        <v>202</v>
      </c>
      <c r="D12" s="118" t="s">
        <v>202</v>
      </c>
      <c r="E12" s="118" t="s">
        <v>202</v>
      </c>
      <c r="F12" s="118"/>
      <c r="G12" s="118"/>
      <c r="H12" s="119" t="s">
        <v>223</v>
      </c>
      <c r="I12" s="119" t="s">
        <v>43</v>
      </c>
      <c r="J12" s="119"/>
      <c r="K12" s="120">
        <v>8</v>
      </c>
      <c r="L12" s="121">
        <f>'保険証発行状況'!M13</f>
        <v>4090</v>
      </c>
      <c r="M12" s="122">
        <f>K12/L12</f>
        <v>0.0019559902200488996</v>
      </c>
      <c r="N12" s="120">
        <v>463793</v>
      </c>
      <c r="O12" s="245">
        <f t="shared" si="1"/>
        <v>57974.125</v>
      </c>
    </row>
    <row r="13" spans="1:15" s="7" customFormat="1" ht="25.5" customHeight="1">
      <c r="A13" s="233" t="s">
        <v>254</v>
      </c>
      <c r="B13" s="117" t="s">
        <v>331</v>
      </c>
      <c r="C13" s="118" t="s">
        <v>202</v>
      </c>
      <c r="D13" s="118" t="s">
        <v>202</v>
      </c>
      <c r="E13" s="118" t="s">
        <v>202</v>
      </c>
      <c r="F13" s="118"/>
      <c r="G13" s="118"/>
      <c r="H13" s="119" t="s">
        <v>14</v>
      </c>
      <c r="I13" s="119" t="s">
        <v>161</v>
      </c>
      <c r="J13" s="119"/>
      <c r="K13" s="120">
        <v>787</v>
      </c>
      <c r="L13" s="121">
        <f>'保険証発行状況'!M14</f>
        <v>39216</v>
      </c>
      <c r="M13" s="122">
        <f t="shared" si="0"/>
        <v>0.020068339453284373</v>
      </c>
      <c r="N13" s="120">
        <v>54900000</v>
      </c>
      <c r="O13" s="245">
        <f t="shared" si="1"/>
        <v>69758.57687420584</v>
      </c>
    </row>
    <row r="14" spans="1:15" s="7" customFormat="1" ht="174.75" customHeight="1">
      <c r="A14" s="233" t="s">
        <v>255</v>
      </c>
      <c r="B14" s="117" t="s">
        <v>331</v>
      </c>
      <c r="C14" s="118" t="s">
        <v>202</v>
      </c>
      <c r="D14" s="118" t="s">
        <v>202</v>
      </c>
      <c r="E14" s="118" t="s">
        <v>202</v>
      </c>
      <c r="F14" s="118"/>
      <c r="G14" s="118"/>
      <c r="H14" s="119" t="s">
        <v>423</v>
      </c>
      <c r="I14" s="119" t="s">
        <v>65</v>
      </c>
      <c r="J14" s="119" t="s">
        <v>425</v>
      </c>
      <c r="K14" s="120">
        <v>3131</v>
      </c>
      <c r="L14" s="121">
        <f>'保険証発行状況'!M15</f>
        <v>50661</v>
      </c>
      <c r="M14" s="122">
        <f t="shared" si="0"/>
        <v>0.06180296480527427</v>
      </c>
      <c r="N14" s="120">
        <v>196018000</v>
      </c>
      <c r="O14" s="245">
        <f t="shared" si="1"/>
        <v>62605.55732992654</v>
      </c>
    </row>
    <row r="15" spans="1:15" s="7" customFormat="1" ht="52.5" customHeight="1">
      <c r="A15" s="233" t="s">
        <v>256</v>
      </c>
      <c r="B15" s="117" t="s">
        <v>331</v>
      </c>
      <c r="C15" s="118" t="s">
        <v>202</v>
      </c>
      <c r="D15" s="118" t="s">
        <v>202</v>
      </c>
      <c r="E15" s="118" t="s">
        <v>202</v>
      </c>
      <c r="F15" s="118"/>
      <c r="G15" s="118"/>
      <c r="H15" s="119" t="s">
        <v>396</v>
      </c>
      <c r="I15" s="119" t="s">
        <v>178</v>
      </c>
      <c r="J15" s="228"/>
      <c r="K15" s="120">
        <v>594</v>
      </c>
      <c r="L15" s="121">
        <f>'保険証発行状況'!M16</f>
        <v>14464</v>
      </c>
      <c r="M15" s="122">
        <f t="shared" si="0"/>
        <v>0.04106747787610619</v>
      </c>
      <c r="N15" s="120">
        <v>33353237</v>
      </c>
      <c r="O15" s="245">
        <f t="shared" si="1"/>
        <v>56150.23063973064</v>
      </c>
    </row>
    <row r="16" spans="1:15" s="7" customFormat="1" ht="24" customHeight="1">
      <c r="A16" s="233" t="s">
        <v>257</v>
      </c>
      <c r="B16" s="117" t="s">
        <v>331</v>
      </c>
      <c r="C16" s="118" t="s">
        <v>202</v>
      </c>
      <c r="D16" s="118" t="s">
        <v>202</v>
      </c>
      <c r="E16" s="118" t="s">
        <v>202</v>
      </c>
      <c r="F16" s="118"/>
      <c r="G16" s="118"/>
      <c r="H16" s="119" t="s">
        <v>366</v>
      </c>
      <c r="I16" s="119" t="s">
        <v>189</v>
      </c>
      <c r="J16" s="119" t="s">
        <v>13</v>
      </c>
      <c r="K16" s="120" t="s">
        <v>419</v>
      </c>
      <c r="L16" s="121">
        <f>'保険証発行状況'!M17</f>
        <v>27495</v>
      </c>
      <c r="M16" s="122" t="e">
        <f t="shared" si="0"/>
        <v>#VALUE!</v>
      </c>
      <c r="N16" s="120"/>
      <c r="O16" s="245" t="e">
        <f t="shared" si="1"/>
        <v>#VALUE!</v>
      </c>
    </row>
    <row r="17" spans="1:15" s="7" customFormat="1" ht="71.25" customHeight="1">
      <c r="A17" s="233" t="s">
        <v>258</v>
      </c>
      <c r="B17" s="117" t="s">
        <v>331</v>
      </c>
      <c r="C17" s="118" t="s">
        <v>202</v>
      </c>
      <c r="D17" s="118" t="s">
        <v>202</v>
      </c>
      <c r="E17" s="118" t="s">
        <v>202</v>
      </c>
      <c r="F17" s="118"/>
      <c r="G17" s="118"/>
      <c r="H17" s="119" t="s">
        <v>420</v>
      </c>
      <c r="I17" s="119" t="s">
        <v>421</v>
      </c>
      <c r="J17" s="119" t="s">
        <v>442</v>
      </c>
      <c r="K17" s="120">
        <v>3644</v>
      </c>
      <c r="L17" s="121">
        <f>'保険証発行状況'!M18</f>
        <v>25937</v>
      </c>
      <c r="M17" s="122">
        <f t="shared" si="0"/>
        <v>0.1404942745884258</v>
      </c>
      <c r="N17" s="120">
        <v>293090990</v>
      </c>
      <c r="O17" s="245">
        <f t="shared" si="1"/>
        <v>80431.11690450055</v>
      </c>
    </row>
    <row r="18" spans="1:15" s="7" customFormat="1" ht="60.75" customHeight="1">
      <c r="A18" s="233" t="s">
        <v>259</v>
      </c>
      <c r="B18" s="117" t="s">
        <v>331</v>
      </c>
      <c r="C18" s="118" t="s">
        <v>202</v>
      </c>
      <c r="D18" s="118"/>
      <c r="E18" s="118"/>
      <c r="F18" s="118"/>
      <c r="G18" s="118"/>
      <c r="H18" s="119" t="s">
        <v>197</v>
      </c>
      <c r="I18" s="119" t="s">
        <v>198</v>
      </c>
      <c r="J18" s="119"/>
      <c r="K18" s="120">
        <v>1874</v>
      </c>
      <c r="L18" s="121">
        <f>'保険証発行状況'!M19</f>
        <v>22224</v>
      </c>
      <c r="M18" s="122">
        <f>K18/L18</f>
        <v>0.08432325413966883</v>
      </c>
      <c r="N18" s="120">
        <v>117506589</v>
      </c>
      <c r="O18" s="245">
        <f t="shared" si="1"/>
        <v>62703.6227321238</v>
      </c>
    </row>
    <row r="19" spans="1:15" s="7" customFormat="1" ht="63.75" customHeight="1">
      <c r="A19" s="233" t="s">
        <v>260</v>
      </c>
      <c r="B19" s="117" t="s">
        <v>331</v>
      </c>
      <c r="C19" s="118" t="s">
        <v>202</v>
      </c>
      <c r="D19" s="118" t="s">
        <v>202</v>
      </c>
      <c r="E19" s="118"/>
      <c r="F19" s="118" t="s">
        <v>202</v>
      </c>
      <c r="G19" s="118" t="s">
        <v>202</v>
      </c>
      <c r="H19" s="119" t="s">
        <v>9</v>
      </c>
      <c r="I19" s="119" t="s">
        <v>85</v>
      </c>
      <c r="J19" s="119" t="s">
        <v>84</v>
      </c>
      <c r="K19" s="120">
        <v>755</v>
      </c>
      <c r="L19" s="121">
        <f>'保険証発行状況'!M20</f>
        <v>8887</v>
      </c>
      <c r="M19" s="122">
        <f t="shared" si="0"/>
        <v>0.0849555530550242</v>
      </c>
      <c r="N19" s="120">
        <v>53365320</v>
      </c>
      <c r="O19" s="245">
        <f t="shared" si="1"/>
        <v>70682.54304635762</v>
      </c>
    </row>
    <row r="20" spans="1:15" s="31" customFormat="1" ht="27" customHeight="1">
      <c r="A20" s="233" t="s">
        <v>261</v>
      </c>
      <c r="B20" s="117" t="s">
        <v>331</v>
      </c>
      <c r="C20" s="118" t="s">
        <v>202</v>
      </c>
      <c r="D20" s="118" t="s">
        <v>202</v>
      </c>
      <c r="E20" s="118" t="s">
        <v>202</v>
      </c>
      <c r="F20" s="118"/>
      <c r="G20" s="118" t="s">
        <v>202</v>
      </c>
      <c r="H20" s="177" t="s">
        <v>366</v>
      </c>
      <c r="I20" s="119" t="s">
        <v>161</v>
      </c>
      <c r="J20" s="119"/>
      <c r="K20" s="120"/>
      <c r="L20" s="121">
        <f>'保険証発行状況'!M21</f>
        <v>42007</v>
      </c>
      <c r="M20" s="122"/>
      <c r="N20" s="120"/>
      <c r="O20" s="245" t="e">
        <f t="shared" si="1"/>
        <v>#DIV/0!</v>
      </c>
    </row>
    <row r="21" spans="1:15" s="7" customFormat="1" ht="217.5" customHeight="1">
      <c r="A21" s="233" t="s">
        <v>262</v>
      </c>
      <c r="B21" s="117" t="s">
        <v>331</v>
      </c>
      <c r="C21" s="118" t="s">
        <v>202</v>
      </c>
      <c r="D21" s="118" t="s">
        <v>202</v>
      </c>
      <c r="E21" s="118" t="s">
        <v>202</v>
      </c>
      <c r="F21" s="118"/>
      <c r="G21" s="118"/>
      <c r="H21" s="119" t="s">
        <v>66</v>
      </c>
      <c r="I21" s="119" t="s">
        <v>65</v>
      </c>
      <c r="J21" s="119" t="s">
        <v>64</v>
      </c>
      <c r="K21" s="120">
        <v>3994</v>
      </c>
      <c r="L21" s="121">
        <f>'保険証発行状況'!M22</f>
        <v>60519</v>
      </c>
      <c r="M21" s="122">
        <f t="shared" si="0"/>
        <v>0.0659958029709678</v>
      </c>
      <c r="N21" s="120">
        <v>196616800</v>
      </c>
      <c r="O21" s="245">
        <f t="shared" si="1"/>
        <v>49228.04206309464</v>
      </c>
    </row>
    <row r="22" spans="1:15" s="7" customFormat="1" ht="90" customHeight="1">
      <c r="A22" s="233" t="s">
        <v>263</v>
      </c>
      <c r="B22" s="117" t="s">
        <v>331</v>
      </c>
      <c r="C22" s="118" t="s">
        <v>202</v>
      </c>
      <c r="D22" s="118" t="s">
        <v>60</v>
      </c>
      <c r="E22" s="118" t="s">
        <v>60</v>
      </c>
      <c r="F22" s="118"/>
      <c r="G22" s="118"/>
      <c r="H22" s="119" t="s">
        <v>61</v>
      </c>
      <c r="I22" s="119" t="s">
        <v>62</v>
      </c>
      <c r="J22" s="162" t="s">
        <v>379</v>
      </c>
      <c r="K22" s="120">
        <v>419</v>
      </c>
      <c r="L22" s="121">
        <f>'保険証発行状況'!M23</f>
        <v>10772</v>
      </c>
      <c r="M22" s="122">
        <f t="shared" si="0"/>
        <v>0.03889714073523951</v>
      </c>
      <c r="N22" s="120">
        <v>32554132</v>
      </c>
      <c r="O22" s="245">
        <f t="shared" si="1"/>
        <v>77694.82577565633</v>
      </c>
    </row>
    <row r="23" spans="1:15" s="7" customFormat="1" ht="56.25" customHeight="1">
      <c r="A23" s="233" t="s">
        <v>264</v>
      </c>
      <c r="B23" s="117" t="s">
        <v>331</v>
      </c>
      <c r="C23" s="118" t="s">
        <v>202</v>
      </c>
      <c r="D23" s="118" t="s">
        <v>202</v>
      </c>
      <c r="E23" s="118" t="s">
        <v>202</v>
      </c>
      <c r="F23" s="118"/>
      <c r="G23" s="118" t="s">
        <v>202</v>
      </c>
      <c r="H23" s="119" t="s">
        <v>124</v>
      </c>
      <c r="I23" s="119" t="s">
        <v>125</v>
      </c>
      <c r="J23" s="119" t="s">
        <v>234</v>
      </c>
      <c r="K23" s="120">
        <v>9098</v>
      </c>
      <c r="L23" s="121">
        <f>'保険証発行状況'!M24</f>
        <v>87458</v>
      </c>
      <c r="M23" s="122">
        <f t="shared" si="0"/>
        <v>0.10402707585355256</v>
      </c>
      <c r="N23" s="120">
        <v>584499022</v>
      </c>
      <c r="O23" s="245">
        <f t="shared" si="1"/>
        <v>64244.78149043746</v>
      </c>
    </row>
    <row r="24" spans="1:15" s="7" customFormat="1" ht="18.75" customHeight="1">
      <c r="A24" s="233" t="s">
        <v>265</v>
      </c>
      <c r="B24" s="117" t="s">
        <v>331</v>
      </c>
      <c r="C24" s="118" t="s">
        <v>202</v>
      </c>
      <c r="D24" s="118" t="s">
        <v>202</v>
      </c>
      <c r="E24" s="118" t="s">
        <v>202</v>
      </c>
      <c r="F24" s="118"/>
      <c r="G24" s="118"/>
      <c r="H24" s="164" t="s">
        <v>69</v>
      </c>
      <c r="I24" s="164" t="s">
        <v>65</v>
      </c>
      <c r="J24" s="119"/>
      <c r="K24" s="120">
        <v>1183</v>
      </c>
      <c r="L24" s="121">
        <f>'保険証発行状況'!M25</f>
        <v>46231</v>
      </c>
      <c r="M24" s="122">
        <f t="shared" si="0"/>
        <v>0.025588890571261708</v>
      </c>
      <c r="N24" s="120">
        <v>61319192</v>
      </c>
      <c r="O24" s="245">
        <f t="shared" si="1"/>
        <v>51833.63651732883</v>
      </c>
    </row>
    <row r="25" spans="1:15" s="7" customFormat="1" ht="68.25" customHeight="1">
      <c r="A25" s="233" t="s">
        <v>266</v>
      </c>
      <c r="B25" s="117" t="s">
        <v>331</v>
      </c>
      <c r="C25" s="118" t="s">
        <v>202</v>
      </c>
      <c r="D25" s="118" t="s">
        <v>202</v>
      </c>
      <c r="E25" s="118" t="s">
        <v>202</v>
      </c>
      <c r="F25" s="118"/>
      <c r="G25" s="118"/>
      <c r="H25" s="119" t="s">
        <v>8</v>
      </c>
      <c r="I25" s="119" t="s">
        <v>81</v>
      </c>
      <c r="J25" s="119"/>
      <c r="K25" s="120">
        <v>1128</v>
      </c>
      <c r="L25" s="121">
        <f>'保険証発行状況'!M26</f>
        <v>11799</v>
      </c>
      <c r="M25" s="122">
        <f t="shared" si="0"/>
        <v>0.09560132214594458</v>
      </c>
      <c r="N25" s="120">
        <v>90674675</v>
      </c>
      <c r="O25" s="245">
        <f t="shared" si="1"/>
        <v>80385.35017730496</v>
      </c>
    </row>
    <row r="26" spans="1:15" s="7" customFormat="1" ht="198.75" customHeight="1">
      <c r="A26" s="233" t="s">
        <v>267</v>
      </c>
      <c r="B26" s="117" t="s">
        <v>331</v>
      </c>
      <c r="C26" s="118" t="s">
        <v>202</v>
      </c>
      <c r="D26" s="118" t="s">
        <v>202</v>
      </c>
      <c r="E26" s="118" t="s">
        <v>202</v>
      </c>
      <c r="F26" s="118"/>
      <c r="G26" s="118" t="s">
        <v>202</v>
      </c>
      <c r="H26" s="229" t="s">
        <v>174</v>
      </c>
      <c r="I26" s="119" t="s">
        <v>201</v>
      </c>
      <c r="J26" s="119" t="s">
        <v>199</v>
      </c>
      <c r="K26" s="120">
        <v>2630</v>
      </c>
      <c r="L26" s="121">
        <f>'保険証発行状況'!M27</f>
        <v>22969</v>
      </c>
      <c r="M26" s="122">
        <f t="shared" si="0"/>
        <v>0.11450215507858418</v>
      </c>
      <c r="N26" s="120">
        <v>106657091</v>
      </c>
      <c r="O26" s="245">
        <f t="shared" si="1"/>
        <v>40554.02699619772</v>
      </c>
    </row>
    <row r="27" spans="1:15" s="7" customFormat="1" ht="46.5" customHeight="1">
      <c r="A27" s="233" t="s">
        <v>268</v>
      </c>
      <c r="B27" s="117" t="s">
        <v>331</v>
      </c>
      <c r="C27" s="118" t="s">
        <v>202</v>
      </c>
      <c r="D27" s="118" t="s">
        <v>202</v>
      </c>
      <c r="E27" s="118" t="s">
        <v>202</v>
      </c>
      <c r="F27" s="118"/>
      <c r="G27" s="118"/>
      <c r="H27" s="119" t="s">
        <v>185</v>
      </c>
      <c r="I27" s="119" t="s">
        <v>186</v>
      </c>
      <c r="J27" s="119"/>
      <c r="K27" s="120">
        <v>3566</v>
      </c>
      <c r="L27" s="121">
        <f>'保険証発行状況'!M28</f>
        <v>19361</v>
      </c>
      <c r="M27" s="122">
        <f t="shared" si="0"/>
        <v>0.18418470120345024</v>
      </c>
      <c r="N27" s="120">
        <v>392329300</v>
      </c>
      <c r="O27" s="245">
        <f t="shared" si="1"/>
        <v>110019.43353897925</v>
      </c>
    </row>
    <row r="28" spans="1:15" s="7" customFormat="1" ht="106.5" customHeight="1">
      <c r="A28" s="233" t="s">
        <v>336</v>
      </c>
      <c r="B28" s="117" t="s">
        <v>331</v>
      </c>
      <c r="C28" s="118" t="s">
        <v>202</v>
      </c>
      <c r="D28" s="118" t="s">
        <v>202</v>
      </c>
      <c r="E28" s="118" t="s">
        <v>202</v>
      </c>
      <c r="F28" s="118"/>
      <c r="G28" s="118"/>
      <c r="H28" s="119" t="s">
        <v>179</v>
      </c>
      <c r="I28" s="119" t="s">
        <v>172</v>
      </c>
      <c r="J28" s="119" t="s">
        <v>200</v>
      </c>
      <c r="K28" s="120">
        <v>549</v>
      </c>
      <c r="L28" s="121">
        <f>'保険証発行状況'!M29</f>
        <v>10773</v>
      </c>
      <c r="M28" s="122">
        <f t="shared" si="0"/>
        <v>0.050960735171261484</v>
      </c>
      <c r="N28" s="120">
        <v>35793165</v>
      </c>
      <c r="O28" s="245">
        <f t="shared" si="1"/>
        <v>65197.0218579235</v>
      </c>
    </row>
    <row r="29" spans="1:15" s="7" customFormat="1" ht="62.25" customHeight="1">
      <c r="A29" s="233" t="s">
        <v>269</v>
      </c>
      <c r="B29" s="117" t="s">
        <v>331</v>
      </c>
      <c r="C29" s="118" t="s">
        <v>202</v>
      </c>
      <c r="D29" s="118" t="s">
        <v>202</v>
      </c>
      <c r="E29" s="118" t="s">
        <v>202</v>
      </c>
      <c r="F29" s="118"/>
      <c r="G29" s="118"/>
      <c r="H29" s="119" t="s">
        <v>341</v>
      </c>
      <c r="I29" s="119" t="s">
        <v>46</v>
      </c>
      <c r="J29" s="119"/>
      <c r="K29" s="120">
        <v>298</v>
      </c>
      <c r="L29" s="121">
        <f>'保険証発行状況'!M30</f>
        <v>8621</v>
      </c>
      <c r="M29" s="122">
        <f>K29/L29</f>
        <v>0.03456675559679852</v>
      </c>
      <c r="N29" s="120">
        <v>31424676</v>
      </c>
      <c r="O29" s="245">
        <f t="shared" si="1"/>
        <v>105451.93288590603</v>
      </c>
    </row>
    <row r="30" spans="1:15" s="7" customFormat="1" ht="65.25" customHeight="1">
      <c r="A30" s="233" t="s">
        <v>270</v>
      </c>
      <c r="B30" s="155" t="s">
        <v>331</v>
      </c>
      <c r="C30" s="156" t="s">
        <v>202</v>
      </c>
      <c r="D30" s="156" t="s">
        <v>202</v>
      </c>
      <c r="E30" s="156" t="s">
        <v>202</v>
      </c>
      <c r="F30" s="156"/>
      <c r="G30" s="156"/>
      <c r="H30" s="119" t="s">
        <v>182</v>
      </c>
      <c r="I30" s="119" t="s">
        <v>183</v>
      </c>
      <c r="J30" s="119"/>
      <c r="K30" s="120">
        <v>3803</v>
      </c>
      <c r="L30" s="121">
        <f>'保険証発行状況'!M31</f>
        <v>18267</v>
      </c>
      <c r="M30" s="122">
        <f t="shared" si="0"/>
        <v>0.20818963157606613</v>
      </c>
      <c r="N30" s="120">
        <v>180897600</v>
      </c>
      <c r="O30" s="245">
        <f t="shared" si="1"/>
        <v>47567.07862214041</v>
      </c>
    </row>
    <row r="31" spans="1:15" s="7" customFormat="1" ht="120.75" customHeight="1">
      <c r="A31" s="233" t="s">
        <v>241</v>
      </c>
      <c r="B31" s="117" t="s">
        <v>331</v>
      </c>
      <c r="C31" s="118" t="s">
        <v>202</v>
      </c>
      <c r="D31" s="118" t="s">
        <v>202</v>
      </c>
      <c r="E31" s="118" t="s">
        <v>202</v>
      </c>
      <c r="F31" s="118"/>
      <c r="G31" s="118"/>
      <c r="H31" s="119" t="s">
        <v>181</v>
      </c>
      <c r="I31" s="119" t="s">
        <v>342</v>
      </c>
      <c r="J31" s="119" t="s">
        <v>10</v>
      </c>
      <c r="K31" s="120">
        <v>41</v>
      </c>
      <c r="L31" s="121">
        <f>'保険証発行状況'!M32</f>
        <v>2016</v>
      </c>
      <c r="M31" s="122">
        <f t="shared" si="0"/>
        <v>0.020337301587301588</v>
      </c>
      <c r="N31" s="120">
        <v>4558300</v>
      </c>
      <c r="O31" s="245">
        <f t="shared" si="1"/>
        <v>111178.0487804878</v>
      </c>
    </row>
    <row r="32" spans="1:15" s="7" customFormat="1" ht="31.5" customHeight="1">
      <c r="A32" s="233" t="s">
        <v>242</v>
      </c>
      <c r="B32" s="117" t="s">
        <v>331</v>
      </c>
      <c r="C32" s="118" t="s">
        <v>202</v>
      </c>
      <c r="D32" s="118"/>
      <c r="E32" s="118"/>
      <c r="F32" s="118"/>
      <c r="G32" s="118"/>
      <c r="H32" s="119" t="s">
        <v>161</v>
      </c>
      <c r="I32" s="119" t="s">
        <v>233</v>
      </c>
      <c r="J32" s="119"/>
      <c r="K32" s="120">
        <v>1</v>
      </c>
      <c r="L32" s="121">
        <f>'保険証発行状況'!M33</f>
        <v>2436</v>
      </c>
      <c r="M32" s="122">
        <f t="shared" si="0"/>
        <v>0.00041050903119868636</v>
      </c>
      <c r="N32" s="120">
        <v>89430</v>
      </c>
      <c r="O32" s="245">
        <f t="shared" si="1"/>
        <v>89430</v>
      </c>
    </row>
    <row r="33" spans="1:15" s="7" customFormat="1" ht="18.75" customHeight="1">
      <c r="A33" s="233" t="s">
        <v>243</v>
      </c>
      <c r="B33" s="117" t="s">
        <v>331</v>
      </c>
      <c r="C33" s="118" t="s">
        <v>202</v>
      </c>
      <c r="D33" s="118" t="s">
        <v>202</v>
      </c>
      <c r="E33" s="118" t="s">
        <v>202</v>
      </c>
      <c r="F33" s="118"/>
      <c r="G33" s="118"/>
      <c r="H33" s="119" t="s">
        <v>161</v>
      </c>
      <c r="I33" s="119" t="s">
        <v>162</v>
      </c>
      <c r="J33" s="178"/>
      <c r="K33" s="120">
        <v>1</v>
      </c>
      <c r="L33" s="121">
        <f>'保険証発行状況'!M34</f>
        <v>1049</v>
      </c>
      <c r="M33" s="122">
        <f t="shared" si="0"/>
        <v>0.0009532888465204957</v>
      </c>
      <c r="N33" s="120">
        <v>46190</v>
      </c>
      <c r="O33" s="245">
        <f t="shared" si="1"/>
        <v>46190</v>
      </c>
    </row>
    <row r="34" spans="1:15" s="7" customFormat="1" ht="34.5" customHeight="1">
      <c r="A34" s="233" t="s">
        <v>271</v>
      </c>
      <c r="B34" s="117" t="s">
        <v>331</v>
      </c>
      <c r="C34" s="118" t="s">
        <v>202</v>
      </c>
      <c r="D34" s="118"/>
      <c r="E34" s="118"/>
      <c r="F34" s="118"/>
      <c r="G34" s="118"/>
      <c r="H34" s="119" t="s">
        <v>11</v>
      </c>
      <c r="I34" s="119" t="s">
        <v>12</v>
      </c>
      <c r="J34" s="119" t="s">
        <v>38</v>
      </c>
      <c r="K34" s="120">
        <v>1687</v>
      </c>
      <c r="L34" s="121">
        <f>'保険証発行状況'!M35</f>
        <v>17324</v>
      </c>
      <c r="M34" s="122">
        <f t="shared" si="0"/>
        <v>0.09737935811590856</v>
      </c>
      <c r="N34" s="120">
        <v>114054150</v>
      </c>
      <c r="O34" s="245">
        <f t="shared" si="1"/>
        <v>67607.67634854771</v>
      </c>
    </row>
    <row r="35" spans="1:15" s="7" customFormat="1" ht="150" customHeight="1">
      <c r="A35" s="233" t="s">
        <v>238</v>
      </c>
      <c r="B35" s="117" t="s">
        <v>331</v>
      </c>
      <c r="C35" s="118" t="s">
        <v>202</v>
      </c>
      <c r="D35" s="118" t="s">
        <v>202</v>
      </c>
      <c r="E35" s="118" t="s">
        <v>202</v>
      </c>
      <c r="F35" s="118"/>
      <c r="G35" s="118"/>
      <c r="H35" s="119" t="s">
        <v>232</v>
      </c>
      <c r="I35" s="119"/>
      <c r="J35" s="119"/>
      <c r="K35" s="120">
        <v>7189</v>
      </c>
      <c r="L35" s="121">
        <f>'保険証発行状況'!M36</f>
        <v>137304</v>
      </c>
      <c r="M35" s="122">
        <f>K35/L35</f>
        <v>0.05235827069859582</v>
      </c>
      <c r="N35" s="120">
        <v>456898708</v>
      </c>
      <c r="O35" s="245">
        <f t="shared" si="1"/>
        <v>63555.252190847124</v>
      </c>
    </row>
    <row r="36" spans="1:15" s="7" customFormat="1" ht="56.25" customHeight="1">
      <c r="A36" s="233" t="s">
        <v>272</v>
      </c>
      <c r="B36" s="155" t="s">
        <v>331</v>
      </c>
      <c r="C36" s="156" t="s">
        <v>202</v>
      </c>
      <c r="D36" s="156" t="s">
        <v>202</v>
      </c>
      <c r="E36" s="156" t="s">
        <v>202</v>
      </c>
      <c r="F36" s="156"/>
      <c r="G36" s="156"/>
      <c r="H36" s="119" t="s">
        <v>170</v>
      </c>
      <c r="I36" s="119" t="s">
        <v>161</v>
      </c>
      <c r="J36" s="119"/>
      <c r="K36" s="120">
        <v>213</v>
      </c>
      <c r="L36" s="121">
        <f>'保険証発行状況'!M37</f>
        <v>25058</v>
      </c>
      <c r="M36" s="122">
        <f t="shared" si="0"/>
        <v>0.008500279351903584</v>
      </c>
      <c r="N36" s="120">
        <v>31089982</v>
      </c>
      <c r="O36" s="245">
        <f t="shared" si="1"/>
        <v>145962.35680751174</v>
      </c>
    </row>
    <row r="37" spans="1:15" s="7" customFormat="1" ht="54.75" customHeight="1">
      <c r="A37" s="233" t="s">
        <v>244</v>
      </c>
      <c r="B37" s="117" t="s">
        <v>331</v>
      </c>
      <c r="C37" s="118" t="s">
        <v>202</v>
      </c>
      <c r="D37" s="118" t="s">
        <v>202</v>
      </c>
      <c r="E37" s="118" t="s">
        <v>202</v>
      </c>
      <c r="F37" s="118"/>
      <c r="G37" s="118"/>
      <c r="H37" s="119" t="s">
        <v>398</v>
      </c>
      <c r="I37" s="119" t="s">
        <v>215</v>
      </c>
      <c r="J37" s="119"/>
      <c r="K37" s="120">
        <v>1083</v>
      </c>
      <c r="L37" s="121">
        <f>'保険証発行状況'!M38</f>
        <v>9302</v>
      </c>
      <c r="M37" s="122">
        <f t="shared" si="0"/>
        <v>0.11642657493012255</v>
      </c>
      <c r="N37" s="120">
        <v>34327309</v>
      </c>
      <c r="O37" s="245">
        <f t="shared" si="1"/>
        <v>31696.499538319484</v>
      </c>
    </row>
    <row r="38" spans="1:15" s="7" customFormat="1" ht="30.75" customHeight="1">
      <c r="A38" s="233" t="s">
        <v>273</v>
      </c>
      <c r="B38" s="117" t="s">
        <v>331</v>
      </c>
      <c r="C38" s="118" t="s">
        <v>202</v>
      </c>
      <c r="D38" s="118" t="s">
        <v>202</v>
      </c>
      <c r="E38" s="118" t="s">
        <v>202</v>
      </c>
      <c r="F38" s="118"/>
      <c r="G38" s="118"/>
      <c r="H38" s="119" t="s">
        <v>52</v>
      </c>
      <c r="I38" s="119" t="s">
        <v>171</v>
      </c>
      <c r="J38" s="119"/>
      <c r="K38" s="120">
        <v>966</v>
      </c>
      <c r="L38" s="121">
        <f>'保険証発行状況'!M39</f>
        <v>11684</v>
      </c>
      <c r="M38" s="122">
        <f t="shared" si="0"/>
        <v>0.08267716535433071</v>
      </c>
      <c r="N38" s="120">
        <v>26190430</v>
      </c>
      <c r="O38" s="245">
        <f t="shared" si="1"/>
        <v>27112.246376811596</v>
      </c>
    </row>
    <row r="39" spans="1:15" s="7" customFormat="1" ht="116.25" customHeight="1">
      <c r="A39" s="233" t="s">
        <v>274</v>
      </c>
      <c r="B39" s="117" t="s">
        <v>331</v>
      </c>
      <c r="C39" s="118" t="s">
        <v>202</v>
      </c>
      <c r="D39" s="118" t="s">
        <v>202</v>
      </c>
      <c r="E39" s="118" t="s">
        <v>202</v>
      </c>
      <c r="F39" s="118"/>
      <c r="G39" s="118"/>
      <c r="H39" s="119" t="s">
        <v>222</v>
      </c>
      <c r="I39" s="119" t="s">
        <v>161</v>
      </c>
      <c r="J39" s="119"/>
      <c r="K39" s="120">
        <v>80</v>
      </c>
      <c r="L39" s="121">
        <f>'保険証発行状況'!M40</f>
        <v>2897</v>
      </c>
      <c r="M39" s="122">
        <f>K39/L39</f>
        <v>0.027614773904038662</v>
      </c>
      <c r="N39" s="120">
        <v>8153476</v>
      </c>
      <c r="O39" s="245">
        <f t="shared" si="1"/>
        <v>101918.45</v>
      </c>
    </row>
    <row r="40" spans="1:15" s="7" customFormat="1" ht="106.5" customHeight="1">
      <c r="A40" s="233" t="s">
        <v>275</v>
      </c>
      <c r="B40" s="117" t="s">
        <v>331</v>
      </c>
      <c r="C40" s="118" t="s">
        <v>202</v>
      </c>
      <c r="D40" s="118" t="s">
        <v>202</v>
      </c>
      <c r="E40" s="118" t="s">
        <v>202</v>
      </c>
      <c r="F40" s="118"/>
      <c r="G40" s="118"/>
      <c r="H40" s="119" t="s">
        <v>180</v>
      </c>
      <c r="I40" s="119" t="s">
        <v>348</v>
      </c>
      <c r="J40" s="119" t="s">
        <v>165</v>
      </c>
      <c r="K40" s="120">
        <v>3578</v>
      </c>
      <c r="L40" s="121">
        <f>'保険証発行状況'!M41</f>
        <v>31737</v>
      </c>
      <c r="M40" s="122">
        <f t="shared" si="0"/>
        <v>0.11273907426662885</v>
      </c>
      <c r="N40" s="120">
        <v>58924300</v>
      </c>
      <c r="O40" s="245">
        <f t="shared" si="1"/>
        <v>16468.501956400225</v>
      </c>
    </row>
    <row r="41" spans="1:15" s="7" customFormat="1" ht="134.25" customHeight="1">
      <c r="A41" s="233" t="s">
        <v>276</v>
      </c>
      <c r="B41" s="117" t="s">
        <v>331</v>
      </c>
      <c r="C41" s="118" t="s">
        <v>202</v>
      </c>
      <c r="D41" s="118" t="s">
        <v>202</v>
      </c>
      <c r="E41" s="118" t="s">
        <v>202</v>
      </c>
      <c r="F41" s="118"/>
      <c r="G41" s="118"/>
      <c r="H41" s="119" t="s">
        <v>175</v>
      </c>
      <c r="I41" s="119" t="s">
        <v>176</v>
      </c>
      <c r="J41" s="119"/>
      <c r="K41" s="120">
        <v>1743</v>
      </c>
      <c r="L41" s="121">
        <f>'保険証発行状況'!M42</f>
        <v>12925</v>
      </c>
      <c r="M41" s="122">
        <f t="shared" si="0"/>
        <v>0.1348549323017408</v>
      </c>
      <c r="N41" s="120">
        <v>78796599</v>
      </c>
      <c r="O41" s="245">
        <f t="shared" si="1"/>
        <v>45207.4578313253</v>
      </c>
    </row>
    <row r="42" spans="1:15" s="7" customFormat="1" ht="38.25" customHeight="1">
      <c r="A42" s="233" t="s">
        <v>277</v>
      </c>
      <c r="B42" s="117" t="s">
        <v>331</v>
      </c>
      <c r="C42" s="118" t="s">
        <v>202</v>
      </c>
      <c r="D42" s="118" t="s">
        <v>202</v>
      </c>
      <c r="E42" s="118" t="s">
        <v>202</v>
      </c>
      <c r="F42" s="118" t="s">
        <v>202</v>
      </c>
      <c r="G42" s="118"/>
      <c r="H42" s="119" t="s">
        <v>212</v>
      </c>
      <c r="I42" s="119" t="s">
        <v>161</v>
      </c>
      <c r="J42" s="119" t="s">
        <v>397</v>
      </c>
      <c r="K42" s="120">
        <v>1308</v>
      </c>
      <c r="L42" s="121">
        <f>'保険証発行状況'!M43</f>
        <v>15466</v>
      </c>
      <c r="M42" s="122">
        <f t="shared" si="0"/>
        <v>0.08457261088840036</v>
      </c>
      <c r="N42" s="120">
        <v>86626000</v>
      </c>
      <c r="O42" s="245">
        <f t="shared" si="1"/>
        <v>66227.82874617737</v>
      </c>
    </row>
    <row r="43" spans="1:15" s="7" customFormat="1" ht="48" customHeight="1">
      <c r="A43" s="233" t="s">
        <v>245</v>
      </c>
      <c r="B43" s="117" t="s">
        <v>331</v>
      </c>
      <c r="C43" s="118" t="s">
        <v>202</v>
      </c>
      <c r="D43" s="118"/>
      <c r="E43" s="118"/>
      <c r="F43" s="118"/>
      <c r="G43" s="118"/>
      <c r="H43" s="119" t="s">
        <v>18</v>
      </c>
      <c r="I43" s="119" t="s">
        <v>357</v>
      </c>
      <c r="J43" s="119"/>
      <c r="K43" s="120">
        <v>8</v>
      </c>
      <c r="L43" s="121">
        <f>'保険証発行状況'!M44</f>
        <v>1187</v>
      </c>
      <c r="M43" s="122">
        <f t="shared" si="0"/>
        <v>0.006739679865206402</v>
      </c>
      <c r="N43" s="120">
        <v>482800</v>
      </c>
      <c r="O43" s="245">
        <f t="shared" si="1"/>
        <v>60350</v>
      </c>
    </row>
    <row r="44" spans="1:15" s="7" customFormat="1" ht="40.5" customHeight="1">
      <c r="A44" s="233" t="s">
        <v>246</v>
      </c>
      <c r="B44" s="117" t="s">
        <v>331</v>
      </c>
      <c r="C44" s="118" t="s">
        <v>202</v>
      </c>
      <c r="D44" s="118"/>
      <c r="E44" s="118"/>
      <c r="F44" s="118"/>
      <c r="G44" s="118"/>
      <c r="H44" s="119" t="s">
        <v>338</v>
      </c>
      <c r="I44" s="119" t="s">
        <v>173</v>
      </c>
      <c r="J44" s="119" t="s">
        <v>339</v>
      </c>
      <c r="K44" s="120">
        <v>106</v>
      </c>
      <c r="L44" s="121">
        <f>'保険証発行状況'!M45</f>
        <v>6110</v>
      </c>
      <c r="M44" s="122">
        <f t="shared" si="0"/>
        <v>0.01734860883797054</v>
      </c>
      <c r="N44" s="120">
        <v>6549066</v>
      </c>
      <c r="O44" s="245">
        <f t="shared" si="1"/>
        <v>61783.64150943396</v>
      </c>
    </row>
    <row r="45" spans="1:15" s="7" customFormat="1" ht="78.75" customHeight="1">
      <c r="A45" s="233" t="s">
        <v>278</v>
      </c>
      <c r="B45" s="117" t="s">
        <v>331</v>
      </c>
      <c r="C45" s="118" t="s">
        <v>202</v>
      </c>
      <c r="D45" s="118" t="s">
        <v>202</v>
      </c>
      <c r="E45" s="118" t="s">
        <v>202</v>
      </c>
      <c r="F45" s="118"/>
      <c r="G45" s="118"/>
      <c r="H45" s="119" t="s">
        <v>347</v>
      </c>
      <c r="I45" s="119" t="s">
        <v>221</v>
      </c>
      <c r="J45" s="119"/>
      <c r="K45" s="120">
        <v>3794</v>
      </c>
      <c r="L45" s="121">
        <f>'保険証発行状況'!M46</f>
        <v>10002</v>
      </c>
      <c r="M45" s="122">
        <f t="shared" si="0"/>
        <v>0.3793241351729654</v>
      </c>
      <c r="N45" s="120">
        <v>87229137</v>
      </c>
      <c r="O45" s="245">
        <f t="shared" si="1"/>
        <v>22991.338165524514</v>
      </c>
    </row>
    <row r="46" spans="1:15" s="7" customFormat="1" ht="82.5" customHeight="1">
      <c r="A46" s="233" t="s">
        <v>279</v>
      </c>
      <c r="B46" s="173" t="s">
        <v>340</v>
      </c>
      <c r="C46" s="118" t="s">
        <v>202</v>
      </c>
      <c r="D46" s="118" t="s">
        <v>202</v>
      </c>
      <c r="E46" s="118" t="s">
        <v>202</v>
      </c>
      <c r="F46" s="118"/>
      <c r="G46" s="118" t="s">
        <v>202</v>
      </c>
      <c r="H46" s="119" t="s">
        <v>78</v>
      </c>
      <c r="I46" s="119" t="s">
        <v>198</v>
      </c>
      <c r="J46" s="119" t="s">
        <v>220</v>
      </c>
      <c r="K46" s="120">
        <v>667</v>
      </c>
      <c r="L46" s="121">
        <f>'保険証発行状況'!M47</f>
        <v>9042</v>
      </c>
      <c r="M46" s="122">
        <f t="shared" si="0"/>
        <v>0.07376686573766866</v>
      </c>
      <c r="N46" s="174">
        <v>22874714</v>
      </c>
      <c r="O46" s="245">
        <f t="shared" si="1"/>
        <v>34294.92353823088</v>
      </c>
    </row>
    <row r="47" spans="1:15" s="7" customFormat="1" ht="21" customHeight="1" thickBot="1">
      <c r="A47" s="519" t="s">
        <v>247</v>
      </c>
      <c r="B47" s="520" t="s">
        <v>331</v>
      </c>
      <c r="C47" s="521" t="s">
        <v>202</v>
      </c>
      <c r="D47" s="521" t="s">
        <v>202</v>
      </c>
      <c r="E47" s="521" t="s">
        <v>202</v>
      </c>
      <c r="F47" s="521"/>
      <c r="G47" s="521"/>
      <c r="H47" s="522"/>
      <c r="I47" s="522"/>
      <c r="J47" s="522"/>
      <c r="K47" s="523">
        <v>0</v>
      </c>
      <c r="L47" s="524">
        <f>'保険証発行状況'!M48</f>
        <v>3327</v>
      </c>
      <c r="M47" s="525">
        <f t="shared" si="0"/>
        <v>0</v>
      </c>
      <c r="N47" s="523">
        <v>0</v>
      </c>
      <c r="O47" s="246">
        <v>0</v>
      </c>
    </row>
    <row r="48" spans="1:15" ht="23.25" customHeight="1" thickBot="1">
      <c r="A48" s="238"/>
      <c r="B48" s="239"/>
      <c r="C48" s="240"/>
      <c r="D48" s="240"/>
      <c r="E48" s="240"/>
      <c r="F48" s="240"/>
      <c r="G48" s="240"/>
      <c r="H48" s="240"/>
      <c r="I48" s="240"/>
      <c r="J48" s="241" t="s">
        <v>283</v>
      </c>
      <c r="K48" s="242">
        <f>SUM(K5:K47)</f>
        <v>175632</v>
      </c>
      <c r="L48" s="242">
        <f>SUM(L5:L47)</f>
        <v>1487316</v>
      </c>
      <c r="M48" s="243">
        <f t="shared" si="0"/>
        <v>0.11808653978038292</v>
      </c>
      <c r="N48" s="242">
        <f>SUM(N5:N47)</f>
        <v>10322696030</v>
      </c>
      <c r="O48" s="247">
        <f t="shared" si="1"/>
        <v>58774.57428031338</v>
      </c>
    </row>
    <row r="49" spans="1:14" ht="21" customHeight="1">
      <c r="A49" s="23"/>
      <c r="B49" s="639"/>
      <c r="C49" s="639"/>
      <c r="D49" s="639"/>
      <c r="E49" s="639"/>
      <c r="F49" s="639"/>
      <c r="G49" s="639"/>
      <c r="H49" s="639"/>
      <c r="I49" s="23"/>
      <c r="J49" s="23"/>
      <c r="K49" s="11"/>
      <c r="L49" s="11"/>
      <c r="M49" s="11"/>
      <c r="N49" s="11"/>
    </row>
    <row r="50" spans="1:14" ht="15.75" customHeight="1">
      <c r="A50" s="24"/>
      <c r="B50" s="24"/>
      <c r="C50" s="24"/>
      <c r="D50" s="24"/>
      <c r="E50" s="24"/>
      <c r="F50" s="24"/>
      <c r="G50" s="24"/>
      <c r="H50" s="24"/>
      <c r="I50" s="24"/>
      <c r="J50" s="24"/>
      <c r="K50" s="11"/>
      <c r="L50" s="11"/>
      <c r="M50" s="11"/>
      <c r="N50" s="11"/>
    </row>
    <row r="51" spans="1:14" ht="13.5">
      <c r="A51" s="12"/>
      <c r="B51" s="12"/>
      <c r="C51" s="12"/>
      <c r="D51" s="12"/>
      <c r="E51" s="12"/>
      <c r="F51" s="12"/>
      <c r="G51" s="12"/>
      <c r="H51" s="12"/>
      <c r="I51" s="12"/>
      <c r="J51" s="12"/>
      <c r="K51" s="11"/>
      <c r="L51" s="11"/>
      <c r="M51" s="11"/>
      <c r="N51" s="11"/>
    </row>
    <row r="52" spans="1:14" ht="13.5">
      <c r="A52" s="12"/>
      <c r="B52" s="12"/>
      <c r="C52" s="12"/>
      <c r="D52" s="12"/>
      <c r="E52" s="12"/>
      <c r="F52" s="12"/>
      <c r="G52" s="12"/>
      <c r="H52" s="12"/>
      <c r="I52" s="12"/>
      <c r="J52" s="12"/>
      <c r="K52" s="11"/>
      <c r="L52" s="11"/>
      <c r="M52" s="11"/>
      <c r="N52" s="11"/>
    </row>
    <row r="53" spans="1:14" ht="13.5">
      <c r="A53" s="12"/>
      <c r="B53" s="12"/>
      <c r="C53" s="12"/>
      <c r="D53" s="12"/>
      <c r="E53" s="12"/>
      <c r="F53" s="12"/>
      <c r="G53" s="12"/>
      <c r="H53" s="12"/>
      <c r="I53" s="12"/>
      <c r="J53" s="12"/>
      <c r="K53" s="11"/>
      <c r="L53" s="11"/>
      <c r="M53" s="11"/>
      <c r="N53" s="11"/>
    </row>
    <row r="54" spans="1:14" ht="13.5">
      <c r="A54" s="12"/>
      <c r="B54" s="12"/>
      <c r="C54" s="12"/>
      <c r="D54" s="12"/>
      <c r="E54" s="12"/>
      <c r="F54" s="12"/>
      <c r="G54" s="12"/>
      <c r="H54" s="12"/>
      <c r="I54" s="12"/>
      <c r="J54" s="12"/>
      <c r="K54" s="11"/>
      <c r="L54" s="11"/>
      <c r="M54" s="11"/>
      <c r="N54" s="11"/>
    </row>
    <row r="55" spans="1:14" ht="13.5">
      <c r="A55" s="12"/>
      <c r="B55" s="12"/>
      <c r="C55" s="12"/>
      <c r="D55" s="12"/>
      <c r="E55" s="12"/>
      <c r="F55" s="12"/>
      <c r="G55" s="12"/>
      <c r="H55" s="12"/>
      <c r="I55" s="12"/>
      <c r="J55" s="12"/>
      <c r="K55" s="11"/>
      <c r="L55" s="11"/>
      <c r="M55" s="11"/>
      <c r="N55" s="11"/>
    </row>
  </sheetData>
  <sheetProtection/>
  <mergeCells count="4">
    <mergeCell ref="C3:J3"/>
    <mergeCell ref="B3:B4"/>
    <mergeCell ref="B49:H49"/>
    <mergeCell ref="K3:O3"/>
  </mergeCells>
  <printOptions/>
  <pageMargins left="0.5905511811023623" right="0.5905511811023623" top="0.4724409448818898" bottom="0.3937007874015748" header="0.2755905511811024" footer="0.1968503937007874"/>
  <pageSetup fitToHeight="6" fitToWidth="1" horizontalDpi="300" verticalDpi="300" orientation="landscape" paperSize="9" scale="70"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kozawa</cp:lastModifiedBy>
  <cp:lastPrinted>2010-10-14T03:37:05Z</cp:lastPrinted>
  <dcterms:created xsi:type="dcterms:W3CDTF">1997-06-14T14:31:14Z</dcterms:created>
  <dcterms:modified xsi:type="dcterms:W3CDTF">2010-12-11T09:15:02Z</dcterms:modified>
  <cp:category/>
  <cp:version/>
  <cp:contentType/>
  <cp:contentStatus/>
</cp:coreProperties>
</file>